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worksheets/sheet3.xml" ContentType="application/vnd.openxmlformats-officedocument.spreadsheetml.worksheet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worksheets/sheet4.xml" ContentType="application/vnd.openxmlformats-officedocument.spreadsheetml.worksheet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mmary" sheetId="1" state="visible" r:id="rId1"/>
    <sheet xmlns:r="http://schemas.openxmlformats.org/officeDocument/2006/relationships" name="Civil Works" sheetId="2" state="visible" r:id="rId2"/>
    <sheet xmlns:r="http://schemas.openxmlformats.org/officeDocument/2006/relationships" name="Reinforcement" sheetId="3" state="visible" r:id="rId3"/>
    <sheet xmlns:r="http://schemas.openxmlformats.org/officeDocument/2006/relationships" name="Formwork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Arial"/>
      <b val="1"/>
      <color rgb="00FFFFFF"/>
      <sz val="12"/>
    </font>
    <font>
      <name val="Arial"/>
      <b val="1"/>
      <color rgb="00FFFFFF"/>
      <sz val="10"/>
    </font>
    <font>
      <name val="Arial"/>
      <b val="1"/>
      <color rgb="001F4E79"/>
      <sz val="10"/>
    </font>
    <font>
      <name val="Arial"/>
      <sz val="10"/>
    </font>
    <font>
      <name val="Arial"/>
      <b val="1"/>
      <color rgb="00FFFFFF"/>
      <sz val="13"/>
    </font>
    <font>
      <name val="Arial"/>
      <b val="1"/>
      <color rgb="007F6000"/>
      <sz val="10"/>
    </font>
  </fonts>
  <fills count="6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2E75B6"/>
      </patternFill>
    </fill>
    <fill>
      <patternFill patternType="solid">
        <fgColor rgb="00D6E4F0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5" fillId="2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 vertical="center"/>
    </xf>
    <xf numFmtId="2" fontId="4" fillId="0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center" vertical="center"/>
    </xf>
    <xf numFmtId="2" fontId="6" fillId="5" borderId="1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ables/table1.xml><?xml version="1.0" encoding="utf-8"?>
<table xmlns="http://schemas.openxmlformats.org/spreadsheetml/2006/main" id="1" name="tbl_Excavation" displayName="tbl_Excavation" ref="A4:F8" headerRowCount="1">
  <autoFilter ref="A4:F8"/>
  <tableColumns count="6">
    <tableColumn id="1" name="Footing"/>
    <tableColumn id="2" name="Nos"/>
    <tableColumn id="3" name="Exc L (m)"/>
    <tableColumn id="4" name="Exc B (m)"/>
    <tableColumn id="5" name="Depth (m)"/>
    <tableColumn id="6" name="Volume (m³)"/>
  </tableColumns>
  <tableStyleInfo name="TableStyleMedium2" showFirstColumn="1" showLastColumn="0" showRowStripes="1" showColumnStripes="0"/>
</table>
</file>

<file path=xl/tables/table10.xml><?xml version="1.0" encoding="utf-8"?>
<table xmlns="http://schemas.openxmlformats.org/spreadsheetml/2006/main" id="10" name="tbl_ColumnStirrups" displayName="tbl_ColumnStirrups" ref="A39:G43" headerRowCount="1">
  <autoFilter ref="A39:G43"/>
  <tableColumns count="7">
    <tableColumn id="1" name="Column"/>
    <tableColumn id="2" name="Nos"/>
    <tableColumn id="3" name="Dia (mm)"/>
    <tableColumn id="4" name="Spacing (m)"/>
    <tableColumn id="5" name="Perimeter (m)"/>
    <tableColumn id="6" name="No. Stirrups"/>
    <tableColumn id="7" name="Wt (kg)"/>
  </tableColumns>
  <tableStyleInfo name="TableStyleMedium2" showFirstColumn="1" showLastColumn="0" showRowStripes="1" showColumnStripes="0"/>
</table>
</file>

<file path=xl/tables/table11.xml><?xml version="1.0" encoding="utf-8"?>
<table xmlns="http://schemas.openxmlformats.org/spreadsheetml/2006/main" id="11" name="tbl_FormworkFootings" displayName="tbl_FormworkFootings" ref="A4:F8" headerRowCount="1">
  <autoFilter ref="A4:F8"/>
  <tableColumns count="6">
    <tableColumn id="1" name="Footing"/>
    <tableColumn id="2" name="Nos"/>
    <tableColumn id="3" name="L (m)"/>
    <tableColumn id="4" name="B (m)"/>
    <tableColumn id="5" name="Depth (m)"/>
    <tableColumn id="6" name="Area (m²)"/>
  </tableColumns>
  <tableStyleInfo name="TableStyleMedium2" showFirstColumn="1" showLastColumn="0" showRowStripes="1" showColumnStripes="0"/>
</table>
</file>

<file path=xl/tables/table12.xml><?xml version="1.0" encoding="utf-8"?>
<table xmlns="http://schemas.openxmlformats.org/spreadsheetml/2006/main" id="12" name="tbl_FormworkPedestals" displayName="tbl_FormworkPedestals" ref="A11:F15" headerRowCount="1">
  <autoFilter ref="A11:F15"/>
  <tableColumns count="6">
    <tableColumn id="1" name="Column"/>
    <tableColumn id="2" name="Nos"/>
    <tableColumn id="3" name="L (m)"/>
    <tableColumn id="4" name="B (m)"/>
    <tableColumn id="5" name="Height (m)"/>
    <tableColumn id="6" name="Area (m²)"/>
  </tableColumns>
  <tableStyleInfo name="TableStyleMedium2" showFirstColumn="1" showLastColumn="0" showRowStripes="1" showColumnStripes="0"/>
</table>
</file>

<file path=xl/tables/table13.xml><?xml version="1.0" encoding="utf-8"?>
<table xmlns="http://schemas.openxmlformats.org/spreadsheetml/2006/main" id="13" name="tbl_FormworkColumns" displayName="tbl_FormworkColumns" ref="A18:G22" headerRowCount="1">
  <autoFilter ref="A18:G22"/>
  <tableColumns count="7">
    <tableColumn id="1" name="Column"/>
    <tableColumn id="2" name="Nos"/>
    <tableColumn id="3" name="L (m)"/>
    <tableColumn id="4" name="B (m)"/>
    <tableColumn id="5" name="Height (m)"/>
    <tableColumn id="6" name="Ped. Ded. (m)"/>
    <tableColumn id="7" name="Area (m²)"/>
  </tableColumns>
  <tableStyleInfo name="TableStyleMedium2" showFirstColumn="1" showLastColumn="0" showRowStripes="1" showColumnStripes="0"/>
</table>
</file>

<file path=xl/tables/table2.xml><?xml version="1.0" encoding="utf-8"?>
<table xmlns="http://schemas.openxmlformats.org/spreadsheetml/2006/main" id="2" name="tbl_RccFoundation" displayName="tbl_RccFoundation" ref="A11:I15" headerRowCount="1">
  <autoFilter ref="A11:I15"/>
  <tableColumns count="9">
    <tableColumn id="1" name="Footing"/>
    <tableColumn id="2" name="Nos"/>
    <tableColumn id="3" name="L (m)"/>
    <tableColumn id="4" name="B (m)"/>
    <tableColumn id="5" name="Depth (m)"/>
    <tableColumn id="6" name="d1 (m)"/>
    <tableColumn id="7" name="d2 (m)"/>
    <tableColumn id="8" name="Top Area (m²)"/>
    <tableColumn id="9" name="Volume (m³)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id="3" name="tbl_RccPedestals" displayName="tbl_RccPedestals" ref="A18:F22" headerRowCount="1">
  <autoFilter ref="A18:F22"/>
  <tableColumns count="6">
    <tableColumn id="1" name="Column"/>
    <tableColumn id="2" name="Nos"/>
    <tableColumn id="3" name="L (m)"/>
    <tableColumn id="4" name="B (m)"/>
    <tableColumn id="5" name="Height (m)"/>
    <tableColumn id="6" name="Volume (m³)"/>
  </tableColumns>
  <tableStyleInfo name="TableStyleMedium2" showFirstColumn="1" showLastColumn="0" showRowStripes="1" showColumnStripes="0"/>
</table>
</file>

<file path=xl/tables/table4.xml><?xml version="1.0" encoding="utf-8"?>
<table xmlns="http://schemas.openxmlformats.org/spreadsheetml/2006/main" id="4" name="tbl_RccColumns" displayName="tbl_RccColumns" ref="A25:G29" headerRowCount="1">
  <autoFilter ref="A25:G29"/>
  <tableColumns count="7">
    <tableColumn id="1" name="Column"/>
    <tableColumn id="2" name="Nos"/>
    <tableColumn id="3" name="L (m)"/>
    <tableColumn id="4" name="B (m)"/>
    <tableColumn id="5" name="Height (m)"/>
    <tableColumn id="6" name="Ped. Ded. (m)"/>
    <tableColumn id="7" name="Volume (m³)"/>
  </tableColumns>
  <tableStyleInfo name="TableStyleMedium2" showFirstColumn="1" showLastColumn="0" showRowStripes="1" showColumnStripes="0"/>
</table>
</file>

<file path=xl/tables/table5.xml><?xml version="1.0" encoding="utf-8"?>
<table xmlns="http://schemas.openxmlformats.org/spreadsheetml/2006/main" id="5" name="tbl_FootingMainReinforcement" displayName="tbl_FootingMainReinforcement" ref="A4:G8" headerRowCount="1">
  <autoFilter ref="A4:G8"/>
  <tableColumns count="7">
    <tableColumn id="1" name="Footing"/>
    <tableColumn id="2" name="Nos"/>
    <tableColumn id="3" name="Dia (mm)"/>
    <tableColumn id="4" name="Spacing (m)"/>
    <tableColumn id="5" name="No. Bars"/>
    <tableColumn id="6" name="L/Footing (m)"/>
    <tableColumn id="7" name="Wt (kg)"/>
  </tableColumns>
  <tableStyleInfo name="TableStyleMedium2" showFirstColumn="1" showLastColumn="0" showRowStripes="1" showColumnStripes="0"/>
</table>
</file>

<file path=xl/tables/table6.xml><?xml version="1.0" encoding="utf-8"?>
<table xmlns="http://schemas.openxmlformats.org/spreadsheetml/2006/main" id="6" name="tbl_FootingCrossReinforcement" displayName="tbl_FootingCrossReinforcement" ref="A11:G15" headerRowCount="1">
  <autoFilter ref="A11:G15"/>
  <tableColumns count="7">
    <tableColumn id="1" name="Footing"/>
    <tableColumn id="2" name="Nos"/>
    <tableColumn id="3" name="Dia (mm)"/>
    <tableColumn id="4" name="Spacing (m)"/>
    <tableColumn id="5" name="No. Bars"/>
    <tableColumn id="6" name="L/Footing (m)"/>
    <tableColumn id="7" name="Wt (kg)"/>
  </tableColumns>
  <tableStyleInfo name="TableStyleMedium2" showFirstColumn="1" showLastColumn="0" showRowStripes="1" showColumnStripes="0"/>
</table>
</file>

<file path=xl/tables/table7.xml><?xml version="1.0" encoding="utf-8"?>
<table xmlns="http://schemas.openxmlformats.org/spreadsheetml/2006/main" id="7" name="tbl_PedestalReinforcement" displayName="tbl_PedestalReinforcement" ref="A18:G22" headerRowCount="1">
  <autoFilter ref="A18:G22"/>
  <tableColumns count="7">
    <tableColumn id="1" name="Column"/>
    <tableColumn id="2" name="Nos"/>
    <tableColumn id="3" name="Dia (mm)"/>
    <tableColumn id="4" name="No. Bars"/>
    <tableColumn id="5" name="L/Bar (m)"/>
    <tableColumn id="6" name="Total L (m)"/>
    <tableColumn id="7" name="Wt (kg)"/>
  </tableColumns>
  <tableStyleInfo name="TableStyleMedium2" showFirstColumn="1" showLastColumn="0" showRowStripes="1" showColumnStripes="0"/>
</table>
</file>

<file path=xl/tables/table8.xml><?xml version="1.0" encoding="utf-8"?>
<table xmlns="http://schemas.openxmlformats.org/spreadsheetml/2006/main" id="8" name="tbl_PedestalStirrups" displayName="tbl_PedestalStirrups" ref="A25:G29" headerRowCount="1">
  <autoFilter ref="A25:G29"/>
  <tableColumns count="7">
    <tableColumn id="1" name="Column"/>
    <tableColumn id="2" name="Nos"/>
    <tableColumn id="3" name="Dia (mm)"/>
    <tableColumn id="4" name="Spacing (m)"/>
    <tableColumn id="5" name="Perimeter (m)"/>
    <tableColumn id="6" name="No. Stirrups"/>
    <tableColumn id="7" name="Wt (kg)"/>
  </tableColumns>
  <tableStyleInfo name="TableStyleMedium2" showFirstColumn="1" showLastColumn="0" showRowStripes="1" showColumnStripes="0"/>
</table>
</file>

<file path=xl/tables/table9.xml><?xml version="1.0" encoding="utf-8"?>
<table xmlns="http://schemas.openxmlformats.org/spreadsheetml/2006/main" id="9" name="tbl_ColumnMainBars" displayName="tbl_ColumnMainBars" ref="A32:G36" headerRowCount="1">
  <autoFilter ref="A32:G36"/>
  <tableColumns count="7">
    <tableColumn id="1" name="Column"/>
    <tableColumn id="2" name="Nos"/>
    <tableColumn id="3" name="Dia (mm)"/>
    <tableColumn id="4" name="No. Bars"/>
    <tableColumn id="5" name="L/Bar (m)"/>
    <tableColumn id="6" name="Total L (m)"/>
    <tableColumn id="7" name="Wt (kg)"/>
  </tableColumns>
  <tableStyleInfo name="TableStyleMedium2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table" Target="/xl/tables/table1.xml" Id="rId1"/><Relationship Type="http://schemas.openxmlformats.org/officeDocument/2006/relationships/table" Target="/xl/tables/table2.xml" Id="rId2"/><Relationship Type="http://schemas.openxmlformats.org/officeDocument/2006/relationships/table" Target="/xl/tables/table3.xml" Id="rId3"/><Relationship Type="http://schemas.openxmlformats.org/officeDocument/2006/relationships/table" Target="/xl/tables/table4.xml" Id="rId4"/></Relationships>
</file>

<file path=xl/worksheets/_rels/sheet3.xml.rels><Relationships xmlns="http://schemas.openxmlformats.org/package/2006/relationships"><Relationship Type="http://schemas.openxmlformats.org/officeDocument/2006/relationships/table" Target="/xl/tables/table5.xml" Id="rId1"/><Relationship Type="http://schemas.openxmlformats.org/officeDocument/2006/relationships/table" Target="/xl/tables/table6.xml" Id="rId2"/><Relationship Type="http://schemas.openxmlformats.org/officeDocument/2006/relationships/table" Target="/xl/tables/table7.xml" Id="rId3"/><Relationship Type="http://schemas.openxmlformats.org/officeDocument/2006/relationships/table" Target="/xl/tables/table8.xml" Id="rId4"/><Relationship Type="http://schemas.openxmlformats.org/officeDocument/2006/relationships/table" Target="/xl/tables/table9.xml" Id="rId5"/><Relationship Type="http://schemas.openxmlformats.org/officeDocument/2006/relationships/table" Target="/xl/tables/table10.xml" Id="rId6"/></Relationships>
</file>

<file path=xl/worksheets/_rels/sheet4.xml.rels><Relationships xmlns="http://schemas.openxmlformats.org/package/2006/relationships"><Relationship Type="http://schemas.openxmlformats.org/officeDocument/2006/relationships/table" Target="/xl/tables/table11.xml" Id="rId1"/><Relationship Type="http://schemas.openxmlformats.org/officeDocument/2006/relationships/table" Target="/xl/tables/table12.xml" Id="rId2"/><Relationship Type="http://schemas.openxmlformats.org/officeDocument/2006/relationships/table" Target="/xl/tables/table13.xml" Id="rId3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19"/>
  <sheetViews>
    <sheetView showGridLines="0" workbookViewId="0">
      <selection activeCell="A1" sqref="A1"/>
    </sheetView>
  </sheetViews>
  <sheetFormatPr baseColWidth="8" defaultRowHeight="15"/>
  <cols>
    <col width="36" customWidth="1" min="1" max="1"/>
    <col width="10" customWidth="1" min="2" max="2"/>
    <col width="16" customWidth="1" min="3" max="3"/>
  </cols>
  <sheetData>
    <row r="1" ht="28" customHeight="1">
      <c r="A1" s="1" t="inlineStr">
        <is>
          <t>FOUNDATION ESTIMATION SUMMARY</t>
        </is>
      </c>
    </row>
    <row r="2">
      <c r="A2" s="2" t="inlineStr">
        <is>
          <t>Item</t>
        </is>
      </c>
      <c r="B2" s="2" t="inlineStr">
        <is>
          <t>Unit</t>
        </is>
      </c>
      <c r="C2" s="2" t="inlineStr">
        <is>
          <t>Quantity</t>
        </is>
      </c>
    </row>
    <row r="3">
      <c r="A3" s="3" t="inlineStr">
        <is>
          <t>Excavation</t>
        </is>
      </c>
      <c r="B3" s="4" t="inlineStr">
        <is>
          <t>m³</t>
        </is>
      </c>
      <c r="C3" s="4">
        <f>SUM(tbl_Excavation[Volume (m³)])</f>
        <v/>
      </c>
    </row>
    <row r="4">
      <c r="A4" s="3" t="inlineStr">
        <is>
          <t>PCC</t>
        </is>
      </c>
      <c r="B4" s="4" t="inlineStr">
        <is>
          <t>m³</t>
        </is>
      </c>
      <c r="C4" s="5" t="n">
        <v>5.43</v>
      </c>
    </row>
    <row r="5">
      <c r="A5" s="3" t="inlineStr">
        <is>
          <t>RCC Foundation</t>
        </is>
      </c>
      <c r="B5" s="4" t="inlineStr">
        <is>
          <t>m³</t>
        </is>
      </c>
      <c r="C5" s="4">
        <f>SUM(tbl_RccFoundation[Volume (m³)])</f>
        <v/>
      </c>
    </row>
    <row r="6">
      <c r="A6" s="3" t="inlineStr">
        <is>
          <t>RCC Pedestals</t>
        </is>
      </c>
      <c r="B6" s="4" t="inlineStr">
        <is>
          <t>m³</t>
        </is>
      </c>
      <c r="C6" s="4">
        <f>SUM(tbl_RccPedestals[Volume (m³)])</f>
        <v/>
      </c>
    </row>
    <row r="7">
      <c r="A7" s="3" t="inlineStr">
        <is>
          <t>RCC Columns</t>
        </is>
      </c>
      <c r="B7" s="4" t="inlineStr">
        <is>
          <t>m³</t>
        </is>
      </c>
      <c r="C7" s="4">
        <f>SUM(tbl_RccColumns[Volume (m³)])</f>
        <v/>
      </c>
    </row>
    <row r="8">
      <c r="A8" s="3" t="inlineStr">
        <is>
          <t>Footing Reinforcement</t>
        </is>
      </c>
      <c r="B8" s="4" t="inlineStr">
        <is>
          <t>kg</t>
        </is>
      </c>
      <c r="C8" s="4">
        <f>SUM(tbl_FootingMainReinforcement[Wt (kg)])</f>
        <v/>
      </c>
    </row>
    <row r="9">
      <c r="A9" s="3" t="inlineStr">
        <is>
          <t>Footing Cross Reinforcement</t>
        </is>
      </c>
      <c r="B9" s="4" t="inlineStr">
        <is>
          <t>kg</t>
        </is>
      </c>
      <c r="C9" s="4">
        <f>SUM(tbl_FootingCrossReinforcement[Wt (kg)])</f>
        <v/>
      </c>
    </row>
    <row r="10">
      <c r="A10" s="3" t="inlineStr">
        <is>
          <t>Pedestal Reinforcement</t>
        </is>
      </c>
      <c r="B10" s="4" t="inlineStr">
        <is>
          <t>kg</t>
        </is>
      </c>
      <c r="C10" s="4">
        <f>SUM(tbl_PedestalReinforcement[Wt (kg)])</f>
        <v/>
      </c>
    </row>
    <row r="11">
      <c r="A11" s="3" t="inlineStr">
        <is>
          <t>Pedestal Stirrups</t>
        </is>
      </c>
      <c r="B11" s="4" t="inlineStr">
        <is>
          <t>kg</t>
        </is>
      </c>
      <c r="C11" s="4">
        <f>SUM(tbl_PedestalStirrups[Wt (kg)])</f>
        <v/>
      </c>
    </row>
    <row r="12">
      <c r="A12" s="3" t="inlineStr">
        <is>
          <t>Column Main Bars</t>
        </is>
      </c>
      <c r="B12" s="4" t="inlineStr">
        <is>
          <t>kg</t>
        </is>
      </c>
      <c r="C12" s="4">
        <f>SUM(tbl_ColumnMainBars[Wt (kg)])</f>
        <v/>
      </c>
    </row>
    <row r="13">
      <c r="A13" s="3" t="inlineStr">
        <is>
          <t>Column Stirrups</t>
        </is>
      </c>
      <c r="B13" s="4" t="inlineStr">
        <is>
          <t>kg</t>
        </is>
      </c>
      <c r="C13" s="4">
        <f>SUM(tbl_ColumnStirrups[Wt (kg)])</f>
        <v/>
      </c>
    </row>
    <row r="14">
      <c r="A14" s="3" t="inlineStr">
        <is>
          <t>Formwork – Footings</t>
        </is>
      </c>
      <c r="B14" s="4" t="inlineStr">
        <is>
          <t>m²</t>
        </is>
      </c>
      <c r="C14" s="4">
        <f>SUM(tbl_FormworkFootings[Area (m²)])</f>
        <v/>
      </c>
    </row>
    <row r="15">
      <c r="A15" s="3" t="inlineStr">
        <is>
          <t>Formwork – Pedestals</t>
        </is>
      </c>
      <c r="B15" s="4" t="inlineStr">
        <is>
          <t>m²</t>
        </is>
      </c>
      <c r="C15" s="4">
        <f>SUM(tbl_FormworkPedestals[Area (m²)])</f>
        <v/>
      </c>
    </row>
    <row r="16">
      <c r="A16" s="3" t="inlineStr">
        <is>
          <t>Formwork – Columns</t>
        </is>
      </c>
      <c r="B16" s="4" t="inlineStr">
        <is>
          <t>m²</t>
        </is>
      </c>
      <c r="C16" s="4">
        <f>SUM(tbl_FormworkColumns[Area (m²)])</f>
        <v/>
      </c>
    </row>
    <row r="17">
      <c r="A17" s="3" t="inlineStr">
        <is>
          <t>RFR (with 10% bulking)</t>
        </is>
      </c>
      <c r="B17" s="4" t="inlineStr">
        <is>
          <t>m³</t>
        </is>
      </c>
      <c r="C17" s="5" t="n">
        <v>38.81</v>
      </c>
    </row>
    <row r="18">
      <c r="A18" s="3" t="inlineStr">
        <is>
          <t>Earth Removal</t>
        </is>
      </c>
      <c r="B18" s="4" t="inlineStr">
        <is>
          <t>m³</t>
        </is>
      </c>
      <c r="C18" s="5" t="n">
        <v>19.16</v>
      </c>
    </row>
    <row r="19">
      <c r="A19" s="6" t="inlineStr">
        <is>
          <t>TOTAL STEEL</t>
        </is>
      </c>
      <c r="B19" s="6" t="inlineStr">
        <is>
          <t>kg</t>
        </is>
      </c>
      <c r="C19" s="7">
        <f>SUM(tbl_FootingMainReinforcement[Wt (kg)],tbl_FootingCrossReinforcement[Wt (kg)],tbl_PedestalReinforcement[Wt (kg)],tbl_PedestalStirrups[Wt (kg)],tbl_ColumnMainBars[Wt (kg)],tbl_ColumnStirrups[Wt (kg)])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I35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0" customWidth="1" min="4" max="4"/>
    <col width="10" customWidth="1" min="5" max="5"/>
    <col width="10" customWidth="1" min="6" max="6"/>
    <col width="10" customWidth="1" min="7" max="7"/>
    <col width="14" customWidth="1" min="8" max="8"/>
  </cols>
  <sheetData>
    <row r="1" ht="24" customHeight="1">
      <c r="A1" s="8" t="inlineStr">
        <is>
          <t>CIVIL WORKS – EARTHWORK, PCC &amp; RCC</t>
        </is>
      </c>
    </row>
    <row r="3">
      <c r="A3" s="9" t="inlineStr">
        <is>
          <t>EXCAVATION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Exc L (m)</t>
        </is>
      </c>
      <c r="D4" s="2" t="inlineStr">
        <is>
          <t>Exc B (m)</t>
        </is>
      </c>
      <c r="E4" s="2" t="inlineStr">
        <is>
          <t>Depth (m)</t>
        </is>
      </c>
      <c r="F4" s="2" t="inlineStr">
        <is>
          <t>Volume (m³)</t>
        </is>
      </c>
    </row>
    <row r="5">
      <c r="A5" s="3" t="inlineStr">
        <is>
          <t>f1</t>
        </is>
      </c>
      <c r="B5" s="5" t="n">
        <v>5</v>
      </c>
      <c r="C5" s="5" t="n">
        <v>1.37</v>
      </c>
      <c r="D5" s="5" t="n">
        <v>1.37</v>
      </c>
      <c r="E5" s="5" t="n">
        <v>1.524</v>
      </c>
      <c r="F5" s="5">
        <f>B5*C5*D5*E5</f>
        <v/>
      </c>
    </row>
    <row r="6">
      <c r="A6" s="3" t="inlineStr">
        <is>
          <t>f2</t>
        </is>
      </c>
      <c r="B6" s="5" t="n">
        <v>7</v>
      </c>
      <c r="C6" s="5" t="n">
        <v>1.52</v>
      </c>
      <c r="D6" s="5" t="n">
        <v>1.52</v>
      </c>
      <c r="E6" s="5" t="n">
        <v>1.524</v>
      </c>
      <c r="F6" s="5">
        <f>B6*C6*D6*E6</f>
        <v/>
      </c>
    </row>
    <row r="7">
      <c r="A7" s="3" t="inlineStr">
        <is>
          <t>f3</t>
        </is>
      </c>
      <c r="B7" s="5" t="n">
        <v>2</v>
      </c>
      <c r="C7" s="5" t="n">
        <v>1.67</v>
      </c>
      <c r="D7" s="5" t="n">
        <v>1.67</v>
      </c>
      <c r="E7" s="5" t="n">
        <v>1.524</v>
      </c>
      <c r="F7" s="5">
        <f>B7*C7*D7*E7</f>
        <v/>
      </c>
    </row>
    <row r="8">
      <c r="A8" s="3" t="inlineStr">
        <is>
          <t>sf1</t>
        </is>
      </c>
      <c r="B8" s="5" t="n">
        <v>4</v>
      </c>
      <c r="C8" s="5" t="n">
        <v>1.06</v>
      </c>
      <c r="D8" s="5" t="n">
        <v>1.06</v>
      </c>
      <c r="E8" s="5" t="n">
        <v>1.524</v>
      </c>
      <c r="F8" s="5">
        <f>B8*C8*D8*E8</f>
        <v/>
      </c>
    </row>
    <row r="10">
      <c r="A10" s="9" t="inlineStr">
        <is>
          <t>RCC FOUNDATION</t>
        </is>
      </c>
    </row>
    <row r="11">
      <c r="A11" s="2" t="inlineStr">
        <is>
          <t>Footing</t>
        </is>
      </c>
      <c r="B11" s="2" t="inlineStr">
        <is>
          <t>Nos</t>
        </is>
      </c>
      <c r="C11" s="2" t="inlineStr">
        <is>
          <t>L (m)</t>
        </is>
      </c>
      <c r="D11" s="2" t="inlineStr">
        <is>
          <t>B (m)</t>
        </is>
      </c>
      <c r="E11" s="2" t="inlineStr">
        <is>
          <t>Depth (m)</t>
        </is>
      </c>
      <c r="F11" s="2" t="inlineStr">
        <is>
          <t>d1 (m)</t>
        </is>
      </c>
      <c r="G11" s="2" t="inlineStr">
        <is>
          <t>d2 (m)</t>
        </is>
      </c>
      <c r="H11" s="2" t="inlineStr">
        <is>
          <t>Top Area (m²)</t>
        </is>
      </c>
      <c r="I11" s="2" t="inlineStr">
        <is>
          <t>Volume (m³)</t>
        </is>
      </c>
    </row>
    <row r="12">
      <c r="A12" s="3" t="inlineStr">
        <is>
          <t>f1</t>
        </is>
      </c>
      <c r="B12" s="5" t="n">
        <v>5</v>
      </c>
      <c r="C12" s="5" t="n">
        <v>1.22</v>
      </c>
      <c r="D12" s="5" t="n">
        <v>1.22</v>
      </c>
      <c r="E12" s="5" t="n">
        <v>0.53</v>
      </c>
      <c r="F12" s="5" t="n">
        <v>0.23</v>
      </c>
      <c r="G12" s="5" t="n">
        <v>0.3</v>
      </c>
      <c r="H12" s="5" t="n">
        <v>0.09</v>
      </c>
      <c r="I12" s="5">
        <f>IF(G12=0,B12*C12*D12*E12,B12*(C12*D12*F12+(C12*D12+H12)*G12/2))</f>
        <v/>
      </c>
    </row>
    <row r="13">
      <c r="A13" s="3" t="inlineStr">
        <is>
          <t>f2</t>
        </is>
      </c>
      <c r="B13" s="5" t="n">
        <v>7</v>
      </c>
      <c r="C13" s="5" t="n">
        <v>1.37</v>
      </c>
      <c r="D13" s="5" t="n">
        <v>1.37</v>
      </c>
      <c r="E13" s="5" t="n">
        <v>0.61</v>
      </c>
      <c r="F13" s="5" t="n">
        <v>0.23</v>
      </c>
      <c r="G13" s="5" t="n">
        <v>0.38</v>
      </c>
      <c r="H13" s="5" t="n">
        <v>0.09</v>
      </c>
      <c r="I13" s="5">
        <f>IF(G13=0,B13*C13*D13*E13,B13*(C13*D13*F13+(C13*D13+H13)*G13/2))</f>
        <v/>
      </c>
    </row>
    <row r="14">
      <c r="A14" s="3" t="inlineStr">
        <is>
          <t>f3</t>
        </is>
      </c>
      <c r="B14" s="5" t="n">
        <v>2</v>
      </c>
      <c r="C14" s="5" t="n">
        <v>1.52</v>
      </c>
      <c r="D14" s="5" t="n">
        <v>1.52</v>
      </c>
      <c r="E14" s="5" t="n">
        <v>0.76</v>
      </c>
      <c r="F14" s="5" t="n">
        <v>0.3</v>
      </c>
      <c r="G14" s="5" t="n">
        <v>0.46</v>
      </c>
      <c r="H14" s="5" t="n">
        <v>0.09</v>
      </c>
      <c r="I14" s="5">
        <f>IF(G14=0,B14*C14*D14*E14,B14*(C14*D14*F14+(C14*D14+H14)*G14/2))</f>
        <v/>
      </c>
    </row>
    <row r="15">
      <c r="A15" s="3" t="inlineStr">
        <is>
          <t>sf1</t>
        </is>
      </c>
      <c r="B15" s="5" t="n">
        <v>4</v>
      </c>
      <c r="C15" s="5" t="n">
        <v>0.91</v>
      </c>
      <c r="D15" s="5" t="n">
        <v>0.91</v>
      </c>
      <c r="E15" s="5" t="n">
        <v>0.3</v>
      </c>
      <c r="F15" s="5" t="n">
        <v>0.3</v>
      </c>
      <c r="G15" s="5" t="n">
        <v>0</v>
      </c>
      <c r="H15" s="5" t="n">
        <v>0</v>
      </c>
      <c r="I15" s="5">
        <f>IF(G15=0,B15*C15*D15*E15,B15*(C15*D15*F15+(C15*D15+H15)*G15/2))</f>
        <v/>
      </c>
    </row>
    <row r="17">
      <c r="A17" s="9" t="inlineStr">
        <is>
          <t>RCC PEDESTALS</t>
        </is>
      </c>
    </row>
    <row r="18">
      <c r="A18" s="2" t="inlineStr">
        <is>
          <t>Column</t>
        </is>
      </c>
      <c r="B18" s="2" t="inlineStr">
        <is>
          <t>Nos</t>
        </is>
      </c>
      <c r="C18" s="2" t="inlineStr">
        <is>
          <t>L (m)</t>
        </is>
      </c>
      <c r="D18" s="2" t="inlineStr">
        <is>
          <t>B (m)</t>
        </is>
      </c>
      <c r="E18" s="2" t="inlineStr">
        <is>
          <t>Height (m)</t>
        </is>
      </c>
      <c r="F18" s="2" t="inlineStr">
        <is>
          <t>Volume (m³)</t>
        </is>
      </c>
    </row>
    <row r="19">
      <c r="A19" s="3" t="inlineStr">
        <is>
          <t>c1</t>
        </is>
      </c>
      <c r="B19" s="5" t="n">
        <v>5</v>
      </c>
      <c r="C19" s="5" t="n">
        <v>0.3</v>
      </c>
      <c r="D19" s="5" t="n">
        <v>0.3</v>
      </c>
      <c r="E19" s="5" t="n">
        <v>0.84</v>
      </c>
      <c r="F19" s="5">
        <f>B19*C19*D19*E19</f>
        <v/>
      </c>
    </row>
    <row r="20">
      <c r="A20" s="3" t="inlineStr">
        <is>
          <t>c2</t>
        </is>
      </c>
      <c r="B20" s="5" t="n">
        <v>8</v>
      </c>
      <c r="C20" s="5" t="n">
        <v>0.3</v>
      </c>
      <c r="D20" s="5" t="n">
        <v>0.3</v>
      </c>
      <c r="E20" s="5" t="n">
        <v>0.84</v>
      </c>
      <c r="F20" s="5">
        <f>B20*C20*D20*E20</f>
        <v/>
      </c>
    </row>
    <row r="21">
      <c r="A21" s="3" t="inlineStr">
        <is>
          <t>c3</t>
        </is>
      </c>
      <c r="B21" s="5" t="n">
        <v>2</v>
      </c>
      <c r="C21" s="5" t="n">
        <v>0.3</v>
      </c>
      <c r="D21" s="5" t="n">
        <v>0.3</v>
      </c>
      <c r="E21" s="5" t="n">
        <v>0.84</v>
      </c>
      <c r="F21" s="5">
        <f>B21*C21*D21*E21</f>
        <v/>
      </c>
    </row>
    <row r="22">
      <c r="A22" s="3" t="inlineStr">
        <is>
          <t>sc1</t>
        </is>
      </c>
      <c r="B22" s="5" t="n">
        <v>4</v>
      </c>
      <c r="C22" s="5" t="n">
        <v>0.3</v>
      </c>
      <c r="D22" s="5" t="n">
        <v>0.3</v>
      </c>
      <c r="E22" s="5" t="n">
        <v>0.84</v>
      </c>
      <c r="F22" s="5">
        <f>B22*C22*D22*E22</f>
        <v/>
      </c>
    </row>
    <row r="24">
      <c r="A24" s="9" t="inlineStr">
        <is>
          <t>RCC COLUMNS</t>
        </is>
      </c>
    </row>
    <row r="25">
      <c r="A25" s="2" t="inlineStr">
        <is>
          <t>Column</t>
        </is>
      </c>
      <c r="B25" s="2" t="inlineStr">
        <is>
          <t>Nos</t>
        </is>
      </c>
      <c r="C25" s="2" t="inlineStr">
        <is>
          <t>L (m)</t>
        </is>
      </c>
      <c r="D25" s="2" t="inlineStr">
        <is>
          <t>B (m)</t>
        </is>
      </c>
      <c r="E25" s="2" t="inlineStr">
        <is>
          <t>Height (m)</t>
        </is>
      </c>
      <c r="F25" s="2" t="inlineStr">
        <is>
          <t>Ped. Ded. (m)</t>
        </is>
      </c>
      <c r="G25" s="2" t="inlineStr">
        <is>
          <t>Volume (m³)</t>
        </is>
      </c>
    </row>
    <row r="26">
      <c r="A26" s="3" t="inlineStr">
        <is>
          <t>c1</t>
        </is>
      </c>
      <c r="B26" s="5" t="n">
        <v>5</v>
      </c>
      <c r="C26" s="5" t="n">
        <v>0.23</v>
      </c>
      <c r="D26" s="5" t="n">
        <v>0.23</v>
      </c>
      <c r="E26" s="5" t="n">
        <v>0.15</v>
      </c>
      <c r="F26" s="5" t="n">
        <v>0.84</v>
      </c>
      <c r="G26" s="5">
        <f>B26*C26*D26*E26</f>
        <v/>
      </c>
    </row>
    <row r="27">
      <c r="A27" s="3" t="inlineStr">
        <is>
          <t>c2</t>
        </is>
      </c>
      <c r="B27" s="5" t="n">
        <v>8</v>
      </c>
      <c r="C27" s="5" t="n">
        <v>0.23</v>
      </c>
      <c r="D27" s="5" t="n">
        <v>0.25</v>
      </c>
      <c r="E27" s="5" t="n">
        <v>0.15</v>
      </c>
      <c r="F27" s="5" t="n">
        <v>0.84</v>
      </c>
      <c r="G27" s="5">
        <f>B27*C27*D27*E27</f>
        <v/>
      </c>
    </row>
    <row r="28">
      <c r="A28" s="3" t="inlineStr">
        <is>
          <t>c3</t>
        </is>
      </c>
      <c r="B28" s="5" t="n">
        <v>2</v>
      </c>
      <c r="C28" s="5" t="n">
        <v>0.23</v>
      </c>
      <c r="D28" s="5" t="n">
        <v>0.38</v>
      </c>
      <c r="E28" s="5" t="n">
        <v>0.15</v>
      </c>
      <c r="F28" s="5" t="n">
        <v>0.84</v>
      </c>
      <c r="G28" s="5">
        <f>B28*C28*D28*E28</f>
        <v/>
      </c>
    </row>
    <row r="29">
      <c r="A29" s="3" t="inlineStr">
        <is>
          <t>sc1</t>
        </is>
      </c>
      <c r="B29" s="5" t="n">
        <v>4</v>
      </c>
      <c r="C29" s="5" t="n">
        <v>0.23</v>
      </c>
      <c r="D29" s="5" t="n">
        <v>0.23</v>
      </c>
      <c r="E29" s="5" t="n">
        <v>0.15</v>
      </c>
      <c r="F29" s="5" t="n">
        <v>0.84</v>
      </c>
      <c r="G29" s="5">
        <f>B29*C29*D29*E29</f>
        <v/>
      </c>
    </row>
    <row r="31">
      <c r="A31" s="9" t="inlineStr">
        <is>
          <t>PCC / RFR / REMOVAL</t>
        </is>
      </c>
    </row>
    <row r="32">
      <c r="A32" s="2" t="inlineStr">
        <is>
          <t>Item</t>
        </is>
      </c>
      <c r="B32" s="2" t="inlineStr">
        <is>
          <t>Unit</t>
        </is>
      </c>
      <c r="C32" s="2" t="inlineStr">
        <is>
          <t>Quantity</t>
        </is>
      </c>
    </row>
    <row r="33">
      <c r="A33" s="3" t="inlineStr">
        <is>
          <t>PCC Volume</t>
        </is>
      </c>
      <c r="B33" s="4" t="inlineStr">
        <is>
          <t>m³</t>
        </is>
      </c>
      <c r="C33" s="5" t="n">
        <v>5.43</v>
      </c>
    </row>
    <row r="34">
      <c r="A34" s="3" t="inlineStr">
        <is>
          <t>RFR (with bulking)</t>
        </is>
      </c>
      <c r="B34" s="4" t="inlineStr">
        <is>
          <t>m³</t>
        </is>
      </c>
      <c r="C34" s="5" t="n">
        <v>38.81</v>
      </c>
    </row>
    <row r="35">
      <c r="A35" s="3" t="inlineStr">
        <is>
          <t>Earth Removal</t>
        </is>
      </c>
      <c r="B35" s="4" t="inlineStr">
        <is>
          <t>m³</t>
        </is>
      </c>
      <c r="C35" s="5" t="n">
        <v>19.16</v>
      </c>
    </row>
  </sheetData>
  <mergeCells count="6">
    <mergeCell ref="A10:I10"/>
    <mergeCell ref="A31:C31"/>
    <mergeCell ref="A1:I1"/>
    <mergeCell ref="A24:G24"/>
    <mergeCell ref="A17:F17"/>
    <mergeCell ref="A3:F3"/>
  </mergeCells>
  <pageMargins left="0.75" right="0.75" top="1" bottom="1" header="0.5" footer="0.5"/>
  <tableParts count="4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  <tablePart xmlns:r="http://schemas.openxmlformats.org/officeDocument/2006/relationships" r:id="rId4"/>
  </tableParts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43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2" customWidth="1" min="4" max="4"/>
    <col width="14" customWidth="1" min="5" max="5"/>
    <col width="14" customWidth="1" min="6" max="6"/>
    <col width="12" customWidth="1" min="7" max="7"/>
  </cols>
  <sheetData>
    <row r="1" ht="24" customHeight="1">
      <c r="A1" s="8" t="inlineStr">
        <is>
          <t>REINFORCEMENT DETAILS</t>
        </is>
      </c>
    </row>
    <row r="3">
      <c r="A3" s="9" t="inlineStr">
        <is>
          <t>FOOTING MAIN REINFORCEMENT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Dia (mm)</t>
        </is>
      </c>
      <c r="D4" s="2" t="inlineStr">
        <is>
          <t>Spacing (m)</t>
        </is>
      </c>
      <c r="E4" s="2" t="inlineStr">
        <is>
          <t>No. Bars</t>
        </is>
      </c>
      <c r="F4" s="2" t="inlineStr">
        <is>
          <t>L/Footing (m)</t>
        </is>
      </c>
      <c r="G4" s="2" t="inlineStr">
        <is>
          <t>Wt (kg)</t>
        </is>
      </c>
    </row>
    <row r="5">
      <c r="A5" s="3" t="inlineStr">
        <is>
          <t>f1</t>
        </is>
      </c>
      <c r="B5" s="5" t="n">
        <v>5</v>
      </c>
      <c r="C5" s="5" t="n">
        <v>12</v>
      </c>
      <c r="D5" s="5" t="n">
        <v>0.152</v>
      </c>
      <c r="E5" s="5" t="n">
        <v>9</v>
      </c>
      <c r="F5" s="5" t="n">
        <v>12.13</v>
      </c>
      <c r="G5" s="5">
        <f>B5*F5*(C5^2/162)</f>
        <v/>
      </c>
    </row>
    <row r="6">
      <c r="A6" s="3" t="inlineStr">
        <is>
          <t>f2</t>
        </is>
      </c>
      <c r="B6" s="5" t="n">
        <v>7</v>
      </c>
      <c r="C6" s="5" t="n">
        <v>12</v>
      </c>
      <c r="D6" s="5" t="n">
        <v>0.152</v>
      </c>
      <c r="E6" s="5" t="n">
        <v>10</v>
      </c>
      <c r="F6" s="5" t="n">
        <v>15.01</v>
      </c>
      <c r="G6" s="5">
        <f>B6*F6*(C6^2/162)</f>
        <v/>
      </c>
    </row>
    <row r="7">
      <c r="A7" s="3" t="inlineStr">
        <is>
          <t>f3</t>
        </is>
      </c>
      <c r="B7" s="5" t="n">
        <v>2</v>
      </c>
      <c r="C7" s="5" t="n">
        <v>12</v>
      </c>
      <c r="D7" s="5" t="n">
        <v>0.152</v>
      </c>
      <c r="E7" s="5" t="n">
        <v>11</v>
      </c>
      <c r="F7" s="5" t="n">
        <v>19.02</v>
      </c>
      <c r="G7" s="5">
        <f>B7*F7*(C7^2/162)</f>
        <v/>
      </c>
    </row>
    <row r="8">
      <c r="A8" s="3" t="inlineStr">
        <is>
          <t>sf1</t>
        </is>
      </c>
      <c r="B8" s="5" t="n">
        <v>4</v>
      </c>
      <c r="C8" s="5" t="n">
        <v>12</v>
      </c>
      <c r="D8" s="5" t="n">
        <v>0.152</v>
      </c>
      <c r="E8" s="5" t="n">
        <v>7</v>
      </c>
      <c r="F8" s="5" t="n">
        <v>7.83</v>
      </c>
      <c r="G8" s="5">
        <f>B8*F8*(C8^2/162)</f>
        <v/>
      </c>
    </row>
    <row r="10">
      <c r="A10" s="9" t="inlineStr">
        <is>
          <t>FOOTING CROSS REINFORCEMENT</t>
        </is>
      </c>
    </row>
    <row r="11">
      <c r="A11" s="2" t="inlineStr">
        <is>
          <t>Footing</t>
        </is>
      </c>
      <c r="B11" s="2" t="inlineStr">
        <is>
          <t>Nos</t>
        </is>
      </c>
      <c r="C11" s="2" t="inlineStr">
        <is>
          <t>Dia (mm)</t>
        </is>
      </c>
      <c r="D11" s="2" t="inlineStr">
        <is>
          <t>Spacing (m)</t>
        </is>
      </c>
      <c r="E11" s="2" t="inlineStr">
        <is>
          <t>No. Bars</t>
        </is>
      </c>
      <c r="F11" s="2" t="inlineStr">
        <is>
          <t>L/Footing (m)</t>
        </is>
      </c>
      <c r="G11" s="2" t="inlineStr">
        <is>
          <t>Wt (kg)</t>
        </is>
      </c>
    </row>
    <row r="12">
      <c r="A12" s="3" t="inlineStr">
        <is>
          <t>f1</t>
        </is>
      </c>
      <c r="B12" s="5" t="n">
        <v>5</v>
      </c>
      <c r="C12" s="5" t="n">
        <v>12</v>
      </c>
      <c r="D12" s="5" t="n">
        <v>0.152</v>
      </c>
      <c r="E12" s="5" t="n">
        <v>9</v>
      </c>
      <c r="F12" s="5" t="n">
        <v>12.13</v>
      </c>
      <c r="G12" s="5">
        <f>B12*F12*(C12^2/162)</f>
        <v/>
      </c>
    </row>
    <row r="13">
      <c r="A13" s="3" t="inlineStr">
        <is>
          <t>f2</t>
        </is>
      </c>
      <c r="B13" s="5" t="n">
        <v>7</v>
      </c>
      <c r="C13" s="5" t="n">
        <v>12</v>
      </c>
      <c r="D13" s="5" t="n">
        <v>0.152</v>
      </c>
      <c r="E13" s="5" t="n">
        <v>10</v>
      </c>
      <c r="F13" s="5" t="n">
        <v>15.01</v>
      </c>
      <c r="G13" s="5">
        <f>B13*F13*(C13^2/162)</f>
        <v/>
      </c>
    </row>
    <row r="14">
      <c r="A14" s="3" t="inlineStr">
        <is>
          <t>f3</t>
        </is>
      </c>
      <c r="B14" s="5" t="n">
        <v>2</v>
      </c>
      <c r="C14" s="5" t="n">
        <v>12</v>
      </c>
      <c r="D14" s="5" t="n">
        <v>0.152</v>
      </c>
      <c r="E14" s="5" t="n">
        <v>11</v>
      </c>
      <c r="F14" s="5" t="n">
        <v>19.02</v>
      </c>
      <c r="G14" s="5">
        <f>B14*F14*(C14^2/162)</f>
        <v/>
      </c>
    </row>
    <row r="15">
      <c r="A15" s="3" t="inlineStr">
        <is>
          <t>sf1</t>
        </is>
      </c>
      <c r="B15" s="5" t="n">
        <v>4</v>
      </c>
      <c r="C15" s="5" t="n">
        <v>12</v>
      </c>
      <c r="D15" s="5" t="n">
        <v>0.152</v>
      </c>
      <c r="E15" s="5" t="n">
        <v>7</v>
      </c>
      <c r="F15" s="5" t="n">
        <v>7.83</v>
      </c>
      <c r="G15" s="5">
        <f>B15*F15*(C15^2/162)</f>
        <v/>
      </c>
    </row>
    <row r="17">
      <c r="A17" s="9" t="inlineStr">
        <is>
          <t>PEDESTAL REINFORCEMENT</t>
        </is>
      </c>
    </row>
    <row r="18">
      <c r="A18" s="2" t="inlineStr">
        <is>
          <t>Column</t>
        </is>
      </c>
      <c r="B18" s="2" t="inlineStr">
        <is>
          <t>Nos</t>
        </is>
      </c>
      <c r="C18" s="2" t="inlineStr">
        <is>
          <t>Dia (mm)</t>
        </is>
      </c>
      <c r="D18" s="2" t="inlineStr">
        <is>
          <t>No. Bars</t>
        </is>
      </c>
      <c r="E18" s="2" t="inlineStr">
        <is>
          <t>L/Bar (m)</t>
        </is>
      </c>
      <c r="F18" s="2" t="inlineStr">
        <is>
          <t>Total L (m)</t>
        </is>
      </c>
      <c r="G18" s="2" t="inlineStr">
        <is>
          <t>Wt (kg)</t>
        </is>
      </c>
    </row>
    <row r="19">
      <c r="A19" s="3" t="inlineStr">
        <is>
          <t>c1</t>
        </is>
      </c>
      <c r="B19" s="5" t="n">
        <v>5</v>
      </c>
      <c r="C19" s="5" t="n">
        <v>16</v>
      </c>
      <c r="D19" s="5" t="n">
        <v>8</v>
      </c>
      <c r="E19" s="5" t="n">
        <v>1.67</v>
      </c>
      <c r="F19" s="5">
        <f>D19*E19</f>
        <v/>
      </c>
      <c r="G19" s="5">
        <f>B19*F19*(C19^2/162)</f>
        <v/>
      </c>
    </row>
    <row r="20">
      <c r="A20" s="3" t="inlineStr">
        <is>
          <t>c2</t>
        </is>
      </c>
      <c r="B20" s="5" t="n">
        <v>8</v>
      </c>
      <c r="C20" s="5" t="n">
        <v>16</v>
      </c>
      <c r="D20" s="5" t="n">
        <v>8</v>
      </c>
      <c r="E20" s="5" t="n">
        <v>1.67</v>
      </c>
      <c r="F20" s="5">
        <f>D20*E20</f>
        <v/>
      </c>
      <c r="G20" s="5">
        <f>B20*F20*(C20^2/162)</f>
        <v/>
      </c>
    </row>
    <row r="21">
      <c r="A21" s="3" t="inlineStr">
        <is>
          <t>c3</t>
        </is>
      </c>
      <c r="B21" s="5" t="n">
        <v>2</v>
      </c>
      <c r="C21" s="5" t="n">
        <v>16</v>
      </c>
      <c r="D21" s="5" t="n">
        <v>8</v>
      </c>
      <c r="E21" s="5" t="n">
        <v>1.67</v>
      </c>
      <c r="F21" s="5">
        <f>D21*E21</f>
        <v/>
      </c>
      <c r="G21" s="5">
        <f>B21*F21*(C21^2/162)</f>
        <v/>
      </c>
    </row>
    <row r="22">
      <c r="A22" s="3" t="inlineStr">
        <is>
          <t>sc1</t>
        </is>
      </c>
      <c r="B22" s="5" t="n">
        <v>4</v>
      </c>
      <c r="C22" s="5" t="n">
        <v>16</v>
      </c>
      <c r="D22" s="5" t="n">
        <v>8</v>
      </c>
      <c r="E22" s="5" t="n">
        <v>1.67</v>
      </c>
      <c r="F22" s="5">
        <f>D22*E22</f>
        <v/>
      </c>
      <c r="G22" s="5">
        <f>B22*F22*(C22^2/162)</f>
        <v/>
      </c>
    </row>
    <row r="24">
      <c r="A24" s="9" t="inlineStr">
        <is>
          <t>PEDESTAL STIRRUPS</t>
        </is>
      </c>
    </row>
    <row r="25">
      <c r="A25" s="2" t="inlineStr">
        <is>
          <t>Column</t>
        </is>
      </c>
      <c r="B25" s="2" t="inlineStr">
        <is>
          <t>Nos</t>
        </is>
      </c>
      <c r="C25" s="2" t="inlineStr">
        <is>
          <t>Dia (mm)</t>
        </is>
      </c>
      <c r="D25" s="2" t="inlineStr">
        <is>
          <t>Spacing (m)</t>
        </is>
      </c>
      <c r="E25" s="2" t="inlineStr">
        <is>
          <t>Perimeter (m)</t>
        </is>
      </c>
      <c r="F25" s="2" t="inlineStr">
        <is>
          <t>No. Stirrups</t>
        </is>
      </c>
      <c r="G25" s="2" t="inlineStr">
        <is>
          <t>Wt (kg)</t>
        </is>
      </c>
    </row>
    <row r="26">
      <c r="A26" s="3" t="inlineStr">
        <is>
          <t>c1</t>
        </is>
      </c>
      <c r="B26" s="5" t="n">
        <v>5</v>
      </c>
      <c r="C26" s="5" t="n">
        <v>8</v>
      </c>
      <c r="D26" s="5" t="n">
        <v>0.152</v>
      </c>
      <c r="E26" s="5" t="n">
        <v>1.06</v>
      </c>
      <c r="F26" s="5" t="n">
        <v>11</v>
      </c>
      <c r="G26" s="5">
        <f>B26*E26*F26*(C26^2/162)</f>
        <v/>
      </c>
    </row>
    <row r="27">
      <c r="A27" s="3" t="inlineStr">
        <is>
          <t>c2</t>
        </is>
      </c>
      <c r="B27" s="5" t="n">
        <v>8</v>
      </c>
      <c r="C27" s="5" t="n">
        <v>8</v>
      </c>
      <c r="D27" s="5" t="n">
        <v>0.152</v>
      </c>
      <c r="E27" s="5" t="n">
        <v>1.06</v>
      </c>
      <c r="F27" s="5" t="n">
        <v>11</v>
      </c>
      <c r="G27" s="5">
        <f>B27*E27*F27*(C27^2/162)</f>
        <v/>
      </c>
    </row>
    <row r="28">
      <c r="A28" s="3" t="inlineStr">
        <is>
          <t>c3</t>
        </is>
      </c>
      <c r="B28" s="5" t="n">
        <v>2</v>
      </c>
      <c r="C28" s="5" t="n">
        <v>8</v>
      </c>
      <c r="D28" s="5" t="n">
        <v>0.152</v>
      </c>
      <c r="E28" s="5" t="n">
        <v>1.06</v>
      </c>
      <c r="F28" s="5" t="n">
        <v>11</v>
      </c>
      <c r="G28" s="5">
        <f>B28*E28*F28*(C28^2/162)</f>
        <v/>
      </c>
    </row>
    <row r="29">
      <c r="A29" s="3" t="inlineStr">
        <is>
          <t>sc1</t>
        </is>
      </c>
      <c r="B29" s="5" t="n">
        <v>4</v>
      </c>
      <c r="C29" s="5" t="n">
        <v>8</v>
      </c>
      <c r="D29" s="5" t="n">
        <v>0.152</v>
      </c>
      <c r="E29" s="5" t="n">
        <v>1.06</v>
      </c>
      <c r="F29" s="5" t="n">
        <v>11</v>
      </c>
      <c r="G29" s="5">
        <f>B29*E29*F29*(C29^2/162)</f>
        <v/>
      </c>
    </row>
    <row r="31">
      <c r="A31" s="9" t="inlineStr">
        <is>
          <t>COLUMN MAIN BARS</t>
        </is>
      </c>
    </row>
    <row r="32">
      <c r="A32" s="2" t="inlineStr">
        <is>
          <t>Column</t>
        </is>
      </c>
      <c r="B32" s="2" t="inlineStr">
        <is>
          <t>Nos</t>
        </is>
      </c>
      <c r="C32" s="2" t="inlineStr">
        <is>
          <t>Dia (mm)</t>
        </is>
      </c>
      <c r="D32" s="2" t="inlineStr">
        <is>
          <t>No. Bars</t>
        </is>
      </c>
      <c r="E32" s="2" t="inlineStr">
        <is>
          <t>L/Bar (m)</t>
        </is>
      </c>
      <c r="F32" s="2" t="inlineStr">
        <is>
          <t>Total L (m)</t>
        </is>
      </c>
      <c r="G32" s="2" t="inlineStr">
        <is>
          <t>Wt (kg)</t>
        </is>
      </c>
    </row>
    <row r="33">
      <c r="A33" s="3" t="inlineStr">
        <is>
          <t>c1</t>
        </is>
      </c>
      <c r="B33" s="5" t="n">
        <v>5</v>
      </c>
      <c r="C33" s="5" t="n">
        <v>12</v>
      </c>
      <c r="D33" s="5" t="n">
        <v>6</v>
      </c>
      <c r="E33" s="5" t="n">
        <v>1.75</v>
      </c>
      <c r="F33" s="5">
        <f>D33*E33</f>
        <v/>
      </c>
      <c r="G33" s="5">
        <f>B33*F33*(C33^2/162)</f>
        <v/>
      </c>
    </row>
    <row r="34">
      <c r="A34" s="3" t="inlineStr">
        <is>
          <t>c2</t>
        </is>
      </c>
      <c r="B34" s="5" t="n">
        <v>8</v>
      </c>
      <c r="C34" s="5" t="n">
        <v>16</v>
      </c>
      <c r="D34" s="5" t="n">
        <v>8</v>
      </c>
      <c r="E34" s="5" t="n">
        <v>1.75</v>
      </c>
      <c r="F34" s="5">
        <f>D34*E34</f>
        <v/>
      </c>
      <c r="G34" s="5">
        <f>B34*F34*(C34^2/162)</f>
        <v/>
      </c>
    </row>
    <row r="35">
      <c r="A35" s="3" t="inlineStr">
        <is>
          <t>c3</t>
        </is>
      </c>
      <c r="B35" s="5" t="n">
        <v>2</v>
      </c>
      <c r="C35" s="5" t="n">
        <v>16</v>
      </c>
      <c r="D35" s="5" t="n">
        <v>8</v>
      </c>
      <c r="E35" s="5" t="n">
        <v>1.75</v>
      </c>
      <c r="F35" s="5">
        <f>D35*E35</f>
        <v/>
      </c>
      <c r="G35" s="5">
        <f>B35*F35*(C35^2/162)</f>
        <v/>
      </c>
    </row>
    <row r="36">
      <c r="A36" s="3" t="inlineStr">
        <is>
          <t>sc1</t>
        </is>
      </c>
      <c r="B36" s="5" t="n">
        <v>4</v>
      </c>
      <c r="C36" s="5" t="n">
        <v>12</v>
      </c>
      <c r="D36" s="5" t="n">
        <v>4</v>
      </c>
      <c r="E36" s="5" t="n">
        <v>1.75</v>
      </c>
      <c r="F36" s="5">
        <f>D36*E36</f>
        <v/>
      </c>
      <c r="G36" s="5">
        <f>B36*F36*(C36^2/162)</f>
        <v/>
      </c>
    </row>
    <row r="38">
      <c r="A38" s="9" t="inlineStr">
        <is>
          <t>COLUMN STIRRUPS</t>
        </is>
      </c>
    </row>
    <row r="39">
      <c r="A39" s="2" t="inlineStr">
        <is>
          <t>Column</t>
        </is>
      </c>
      <c r="B39" s="2" t="inlineStr">
        <is>
          <t>Nos</t>
        </is>
      </c>
      <c r="C39" s="2" t="inlineStr">
        <is>
          <t>Dia (mm)</t>
        </is>
      </c>
      <c r="D39" s="2" t="inlineStr">
        <is>
          <t>Spacing (m)</t>
        </is>
      </c>
      <c r="E39" s="2" t="inlineStr">
        <is>
          <t>Perimeter (m)</t>
        </is>
      </c>
      <c r="F39" s="2" t="inlineStr">
        <is>
          <t>No. Stirrups</t>
        </is>
      </c>
      <c r="G39" s="2" t="inlineStr">
        <is>
          <t>Wt (kg)</t>
        </is>
      </c>
    </row>
    <row r="40">
      <c r="A40" s="3" t="inlineStr">
        <is>
          <t>c1</t>
        </is>
      </c>
      <c r="B40" s="5" t="n">
        <v>5</v>
      </c>
      <c r="C40" s="5" t="n">
        <v>8</v>
      </c>
      <c r="D40" s="5" t="n">
        <v>0.152</v>
      </c>
      <c r="E40" s="5" t="n">
        <v>0.76</v>
      </c>
      <c r="F40" s="5" t="n">
        <v>11</v>
      </c>
      <c r="G40" s="5">
        <f>B40*E40*F40*(C40^2/162)</f>
        <v/>
      </c>
    </row>
    <row r="41">
      <c r="A41" s="3" t="inlineStr">
        <is>
          <t>c2</t>
        </is>
      </c>
      <c r="B41" s="5" t="n">
        <v>8</v>
      </c>
      <c r="C41" s="5" t="n">
        <v>8</v>
      </c>
      <c r="D41" s="5" t="n">
        <v>0.152</v>
      </c>
      <c r="E41" s="5" t="n">
        <v>0.8100000000000001</v>
      </c>
      <c r="F41" s="5" t="n">
        <v>11</v>
      </c>
      <c r="G41" s="5">
        <f>B41*E41*F41*(C41^2/162)</f>
        <v/>
      </c>
    </row>
    <row r="42">
      <c r="A42" s="3" t="inlineStr">
        <is>
          <t>c3</t>
        </is>
      </c>
      <c r="B42" s="5" t="n">
        <v>2</v>
      </c>
      <c r="C42" s="5" t="n">
        <v>8</v>
      </c>
      <c r="D42" s="5" t="n">
        <v>0.152</v>
      </c>
      <c r="E42" s="5" t="n">
        <v>1.06</v>
      </c>
      <c r="F42" s="5" t="n">
        <v>11</v>
      </c>
      <c r="G42" s="5">
        <f>B42*E42*F42*(C42^2/162)</f>
        <v/>
      </c>
    </row>
    <row r="43">
      <c r="A43" s="3" t="inlineStr">
        <is>
          <t>sc1</t>
        </is>
      </c>
      <c r="B43" s="5" t="n">
        <v>4</v>
      </c>
      <c r="C43" s="5" t="n">
        <v>8</v>
      </c>
      <c r="D43" s="5" t="n">
        <v>0.178</v>
      </c>
      <c r="E43" s="5" t="n">
        <v>0.76</v>
      </c>
      <c r="F43" s="5" t="n">
        <v>10</v>
      </c>
      <c r="G43" s="5">
        <f>B43*E43*F43*(C43^2/162)</f>
        <v/>
      </c>
    </row>
  </sheetData>
  <mergeCells count="7">
    <mergeCell ref="A1:G1"/>
    <mergeCell ref="A17:G17"/>
    <mergeCell ref="A31:G31"/>
    <mergeCell ref="A3:G3"/>
    <mergeCell ref="A24:G24"/>
    <mergeCell ref="A38:G38"/>
    <mergeCell ref="A10:G10"/>
  </mergeCells>
  <pageMargins left="0.75" right="0.75" top="1" bottom="1" header="0.5" footer="0.5"/>
  <tableParts count="6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  <tablePart xmlns:r="http://schemas.openxmlformats.org/officeDocument/2006/relationships" r:id="rId4"/>
    <tablePart xmlns:r="http://schemas.openxmlformats.org/officeDocument/2006/relationships" r:id="rId5"/>
    <tablePart xmlns:r="http://schemas.openxmlformats.org/officeDocument/2006/relationships" r:id="rId6"/>
  </tableParts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G22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0" customWidth="1" min="4" max="4"/>
    <col width="12" customWidth="1" min="5" max="5"/>
    <col width="14" customWidth="1" min="6" max="6"/>
    <col width="12" customWidth="1" min="7" max="7"/>
  </cols>
  <sheetData>
    <row r="1" ht="24" customHeight="1">
      <c r="A1" s="8" t="inlineStr">
        <is>
          <t>FORMWORK DETAILS</t>
        </is>
      </c>
    </row>
    <row r="3">
      <c r="A3" s="9" t="inlineStr">
        <is>
          <t>FORMWORK – FOOTINGS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L (m)</t>
        </is>
      </c>
      <c r="D4" s="2" t="inlineStr">
        <is>
          <t>B (m)</t>
        </is>
      </c>
      <c r="E4" s="2" t="inlineStr">
        <is>
          <t>Depth (m)</t>
        </is>
      </c>
      <c r="F4" s="2" t="inlineStr">
        <is>
          <t>Area (m²)</t>
        </is>
      </c>
    </row>
    <row r="5">
      <c r="A5" s="3" t="inlineStr">
        <is>
          <t>f1</t>
        </is>
      </c>
      <c r="B5" s="5" t="n">
        <v>5</v>
      </c>
      <c r="C5" s="5" t="n">
        <v>1.219</v>
      </c>
      <c r="D5" s="5" t="n">
        <v>1.219</v>
      </c>
      <c r="E5" s="5" t="n">
        <v>0.229</v>
      </c>
      <c r="F5" s="5">
        <f>B5*2*E5*(C5+D5)</f>
        <v/>
      </c>
    </row>
    <row r="6">
      <c r="A6" s="3" t="inlineStr">
        <is>
          <t>f2</t>
        </is>
      </c>
      <c r="B6" s="5" t="n">
        <v>7</v>
      </c>
      <c r="C6" s="5" t="n">
        <v>1.372</v>
      </c>
      <c r="D6" s="5" t="n">
        <v>1.372</v>
      </c>
      <c r="E6" s="5" t="n">
        <v>0.229</v>
      </c>
      <c r="F6" s="5">
        <f>B6*2*E6*(C6+D6)</f>
        <v/>
      </c>
    </row>
    <row r="7">
      <c r="A7" s="3" t="inlineStr">
        <is>
          <t>f3</t>
        </is>
      </c>
      <c r="B7" s="5" t="n">
        <v>2</v>
      </c>
      <c r="C7" s="5" t="n">
        <v>1.524</v>
      </c>
      <c r="D7" s="5" t="n">
        <v>1.524</v>
      </c>
      <c r="E7" s="5" t="n">
        <v>0.305</v>
      </c>
      <c r="F7" s="5">
        <f>B7*2*E7*(C7+D7)</f>
        <v/>
      </c>
    </row>
    <row r="8">
      <c r="A8" s="3" t="inlineStr">
        <is>
          <t>sf1</t>
        </is>
      </c>
      <c r="B8" s="5" t="n">
        <v>4</v>
      </c>
      <c r="C8" s="5" t="n">
        <v>0.914</v>
      </c>
      <c r="D8" s="5" t="n">
        <v>0.914</v>
      </c>
      <c r="E8" s="5" t="n">
        <v>0.305</v>
      </c>
      <c r="F8" s="5">
        <f>B8*2*E8*(C8+D8)</f>
        <v/>
      </c>
    </row>
    <row r="10">
      <c r="A10" s="9" t="inlineStr">
        <is>
          <t>FORMWORK – PEDESTALS</t>
        </is>
      </c>
    </row>
    <row r="11">
      <c r="A11" s="2" t="inlineStr">
        <is>
          <t>Column</t>
        </is>
      </c>
      <c r="B11" s="2" t="inlineStr">
        <is>
          <t>Nos</t>
        </is>
      </c>
      <c r="C11" s="2" t="inlineStr">
        <is>
          <t>L (m)</t>
        </is>
      </c>
      <c r="D11" s="2" t="inlineStr">
        <is>
          <t>B (m)</t>
        </is>
      </c>
      <c r="E11" s="2" t="inlineStr">
        <is>
          <t>Height (m)</t>
        </is>
      </c>
      <c r="F11" s="2" t="inlineStr">
        <is>
          <t>Area (m²)</t>
        </is>
      </c>
    </row>
    <row r="12">
      <c r="A12" s="3" t="inlineStr">
        <is>
          <t>c1</t>
        </is>
      </c>
      <c r="B12" s="5" t="n">
        <v>5</v>
      </c>
      <c r="C12" s="5" t="n">
        <v>0.304</v>
      </c>
      <c r="D12" s="5" t="n">
        <v>0.304</v>
      </c>
      <c r="E12" s="5" t="n">
        <v>0.84</v>
      </c>
      <c r="F12" s="5">
        <f>B12*2*E12*(C12+D12)</f>
        <v/>
      </c>
    </row>
    <row r="13">
      <c r="A13" s="3" t="inlineStr">
        <is>
          <t>c2</t>
        </is>
      </c>
      <c r="B13" s="5" t="n">
        <v>8</v>
      </c>
      <c r="C13" s="5" t="n">
        <v>0.304</v>
      </c>
      <c r="D13" s="5" t="n">
        <v>0.304</v>
      </c>
      <c r="E13" s="5" t="n">
        <v>0.84</v>
      </c>
      <c r="F13" s="5">
        <f>B13*2*E13*(C13+D13)</f>
        <v/>
      </c>
    </row>
    <row r="14">
      <c r="A14" s="3" t="inlineStr">
        <is>
          <t>c3</t>
        </is>
      </c>
      <c r="B14" s="5" t="n">
        <v>2</v>
      </c>
      <c r="C14" s="5" t="n">
        <v>0.304</v>
      </c>
      <c r="D14" s="5" t="n">
        <v>0.304</v>
      </c>
      <c r="E14" s="5" t="n">
        <v>0.84</v>
      </c>
      <c r="F14" s="5">
        <f>B14*2*E14*(C14+D14)</f>
        <v/>
      </c>
    </row>
    <row r="15">
      <c r="A15" s="3" t="inlineStr">
        <is>
          <t>sc1</t>
        </is>
      </c>
      <c r="B15" s="5" t="n">
        <v>4</v>
      </c>
      <c r="C15" s="5" t="n">
        <v>0.304</v>
      </c>
      <c r="D15" s="5" t="n">
        <v>0.304</v>
      </c>
      <c r="E15" s="5" t="n">
        <v>0.84</v>
      </c>
      <c r="F15" s="5">
        <f>B15*2*E15*(C15+D15)</f>
        <v/>
      </c>
    </row>
    <row r="17">
      <c r="A17" s="9" t="inlineStr">
        <is>
          <t>FORMWORK – COLUMNS</t>
        </is>
      </c>
    </row>
    <row r="18">
      <c r="A18" s="2" t="inlineStr">
        <is>
          <t>Column</t>
        </is>
      </c>
      <c r="B18" s="2" t="inlineStr">
        <is>
          <t>Nos</t>
        </is>
      </c>
      <c r="C18" s="2" t="inlineStr">
        <is>
          <t>L (m)</t>
        </is>
      </c>
      <c r="D18" s="2" t="inlineStr">
        <is>
          <t>B (m)</t>
        </is>
      </c>
      <c r="E18" s="2" t="inlineStr">
        <is>
          <t>Height (m)</t>
        </is>
      </c>
      <c r="F18" s="2" t="inlineStr">
        <is>
          <t>Ped. Ded. (m)</t>
        </is>
      </c>
      <c r="G18" s="2" t="inlineStr">
        <is>
          <t>Area (m²)</t>
        </is>
      </c>
    </row>
    <row r="19">
      <c r="A19" s="3" t="inlineStr">
        <is>
          <t>c1</t>
        </is>
      </c>
      <c r="B19" s="5" t="n">
        <v>5</v>
      </c>
      <c r="C19" s="5" t="n">
        <v>0.229</v>
      </c>
      <c r="D19" s="5" t="n">
        <v>0.229</v>
      </c>
      <c r="E19" s="5" t="n">
        <v>0</v>
      </c>
      <c r="F19" s="5" t="n">
        <v>0.84</v>
      </c>
      <c r="G19" s="5">
        <f>B19*2*E19*(C19+D19)</f>
        <v/>
      </c>
    </row>
    <row r="20">
      <c r="A20" s="3" t="inlineStr">
        <is>
          <t>c2</t>
        </is>
      </c>
      <c r="B20" s="5" t="n">
        <v>8</v>
      </c>
      <c r="C20" s="5" t="n">
        <v>0.229</v>
      </c>
      <c r="D20" s="5" t="n">
        <v>0.254</v>
      </c>
      <c r="E20" s="5" t="n">
        <v>0</v>
      </c>
      <c r="F20" s="5" t="n">
        <v>0.84</v>
      </c>
      <c r="G20" s="5">
        <f>B20*2*E20*(C20+D20)</f>
        <v/>
      </c>
    </row>
    <row r="21">
      <c r="A21" s="3" t="inlineStr">
        <is>
          <t>c3</t>
        </is>
      </c>
      <c r="B21" s="5" t="n">
        <v>2</v>
      </c>
      <c r="C21" s="5" t="n">
        <v>0.229</v>
      </c>
      <c r="D21" s="5" t="n">
        <v>0.381</v>
      </c>
      <c r="E21" s="5" t="n">
        <v>0</v>
      </c>
      <c r="F21" s="5" t="n">
        <v>0.84</v>
      </c>
      <c r="G21" s="5">
        <f>B21*2*E21*(C21+D21)</f>
        <v/>
      </c>
    </row>
    <row r="22">
      <c r="A22" s="3" t="inlineStr">
        <is>
          <t>sc1</t>
        </is>
      </c>
      <c r="B22" s="5" t="n">
        <v>4</v>
      </c>
      <c r="C22" s="5" t="n">
        <v>0.229</v>
      </c>
      <c r="D22" s="5" t="n">
        <v>0.229</v>
      </c>
      <c r="E22" s="5" t="n">
        <v>0</v>
      </c>
      <c r="F22" s="5" t="n">
        <v>0.84</v>
      </c>
      <c r="G22" s="5">
        <f>B22*2*E22*(C22+D22)</f>
        <v/>
      </c>
    </row>
  </sheetData>
  <mergeCells count="4">
    <mergeCell ref="A3:F3"/>
    <mergeCell ref="A10:F10"/>
    <mergeCell ref="A1:G1"/>
    <mergeCell ref="A17:G17"/>
  </mergeCells>
  <pageMargins left="0.75" right="0.75" top="1" bottom="1" header="0.5" footer="0.5"/>
  <tableParts count="3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</tableParts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2026-05-06T15:27:32Z</dcterms:created>
  <dcterms:modified xmlns:dcterms="http://purl.org/dc/terms/" xmlns:xsi="http://www.w3.org/2001/XMLSchema-instance" xsi:type="dcterms:W3CDTF">2026-05-06T15:27:32Z</dcterms:modified>
</cp:coreProperties>
</file>