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4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Excavation" displayName="tbl_Excavation" ref="A4:F11" headerRowCount="1">
  <autoFilter ref="A4:F11"/>
  <tableColumns count="6">
    <tableColumn id="1" name="Footing"/>
    <tableColumn id="2" name="Nos"/>
    <tableColumn id="3" name="Exc L (m)"/>
    <tableColumn id="4" name="Exc B (m)"/>
    <tableColumn id="5" name="Dept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Foundation" displayName="tbl_RccFoundation" ref="A14:I21" headerRowCount="1">
  <autoFilter ref="A14:I21"/>
  <tableColumns count="9">
    <tableColumn id="1" name="Footing"/>
    <tableColumn id="2" name="Nos"/>
    <tableColumn id="3" name="L (m)"/>
    <tableColumn id="4" name="B (m)"/>
    <tableColumn id="5" name="Depth (m)"/>
    <tableColumn id="6" name="d1 (m)"/>
    <tableColumn id="7" name="d2 (m)"/>
    <tableColumn id="8" name="Top Area (m²)"/>
    <tableColumn id="9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RccColumns" displayName="tbl_RccColumns" ref="A27:G33" headerRowCount="1">
  <autoFilter ref="A27:G3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Volume (m³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otingMainReinforcement" displayName="tbl_FootingMainReinforcement" ref="A4:G11" headerRowCount="1">
  <autoFilter ref="A4:G1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ootingCrossReinforcement" displayName="tbl_FootingCrossReinforcement" ref="A14:G21" headerRowCount="1">
  <autoFilter ref="A14:G2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ColumnMainBars" displayName="tbl_ColumnMainBars" ref="A30:G36" headerRowCount="1">
  <autoFilter ref="A30:G36"/>
  <tableColumns count="7">
    <tableColumn id="1" name="Column"/>
    <tableColumn id="2" name="Nos"/>
    <tableColumn id="3" name="Dia (mm)"/>
    <tableColumn id="4" name="No. Bars"/>
    <tableColumn id="5" name="L/Bar (m)"/>
    <tableColumn id="6" name="Total L (m)"/>
    <tableColumn id="7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ColumnStirrups" displayName="tbl_ColumnStirrups" ref="A39:G45" headerRowCount="1">
  <autoFilter ref="A39:G45"/>
  <tableColumns count="7">
    <tableColumn id="1" name="Column"/>
    <tableColumn id="2" name="Nos"/>
    <tableColumn id="3" name="Dia (mm)"/>
    <tableColumn id="4" name="Spacing (m)"/>
    <tableColumn id="5" name="Perimeter (m)"/>
    <tableColumn id="6" name="No. Stirrups"/>
    <tableColumn id="7" name="Wt (kg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FormworkFootings" displayName="tbl_FormworkFootings" ref="A4:F11" headerRowCount="1">
  <autoFilter ref="A4:F11"/>
  <tableColumns count="6">
    <tableColumn id="1" name="Footing"/>
    <tableColumn id="2" name="Nos"/>
    <tableColumn id="3" name="L (m)"/>
    <tableColumn id="4" name="B (m)"/>
    <tableColumn id="5" name="Depth (m)"/>
    <tableColumn id="6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FormworkColumns" displayName="tbl_FormworkColumns" ref="A17:G23" headerRowCount="1">
  <autoFilter ref="A17:G2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Relationship Type="http://schemas.openxmlformats.org/officeDocument/2006/relationships/table" Target="/xl/tables/table7.xml" Id="rId4"/></Relationships>
</file>

<file path=xl/worksheets/_rels/sheet4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FOUNDATION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Excavation</t>
        </is>
      </c>
      <c r="B3" s="4" t="inlineStr">
        <is>
          <t>m³</t>
        </is>
      </c>
      <c r="C3" s="4">
        <f>SUM(tbl_Excavation[Volume (m³)])</f>
        <v/>
      </c>
    </row>
    <row r="4">
      <c r="A4" s="3" t="inlineStr">
        <is>
          <t>PCC(1:4:8)</t>
        </is>
      </c>
      <c r="B4" s="4" t="inlineStr">
        <is>
          <t>m³</t>
        </is>
      </c>
      <c r="C4" s="5" t="n">
        <v>3.01</v>
      </c>
    </row>
    <row r="5">
      <c r="A5" s="3" t="inlineStr">
        <is>
          <t>FDN RCC(M25)</t>
        </is>
      </c>
      <c r="B5" s="4" t="inlineStr">
        <is>
          <t>m³</t>
        </is>
      </c>
      <c r="C5" s="4">
        <f>SUM(tbl_RccFoundation[Volume (m³)])</f>
        <v/>
      </c>
    </row>
    <row r="6">
      <c r="A6" s="3" t="inlineStr">
        <is>
          <t>Pedestal RCC(M25)</t>
        </is>
      </c>
      <c r="B6" s="4" t="inlineStr">
        <is>
          <t>m³</t>
        </is>
      </c>
      <c r="C6" s="5" t="n">
        <v>0</v>
      </c>
    </row>
    <row r="7">
      <c r="A7" s="3" t="inlineStr">
        <is>
          <t>FDNColumn RCC(M25)</t>
        </is>
      </c>
      <c r="B7" s="4" t="inlineStr">
        <is>
          <t>m³</t>
        </is>
      </c>
      <c r="C7" s="4">
        <f>SUM(tbl_RccColumns[Volume (m³)])</f>
        <v/>
      </c>
    </row>
    <row r="8">
      <c r="A8" s="3" t="inlineStr">
        <is>
          <t>Footing main bars</t>
        </is>
      </c>
      <c r="B8" s="4" t="inlineStr">
        <is>
          <t>kg</t>
        </is>
      </c>
      <c r="C8" s="4">
        <f>SUM(tbl_FootingMainReinforcement[Wt (kg)])</f>
        <v/>
      </c>
    </row>
    <row r="9">
      <c r="A9" s="3" t="inlineStr">
        <is>
          <t>Footing Cross Reinforcement</t>
        </is>
      </c>
      <c r="B9" s="4" t="inlineStr">
        <is>
          <t>kg</t>
        </is>
      </c>
      <c r="C9" s="4">
        <f>SUM(tbl_FootingCrossReinforcement[Wt (kg)])</f>
        <v/>
      </c>
    </row>
    <row r="10">
      <c r="A10" s="3" t="inlineStr">
        <is>
          <t>Pedestal Reinforcement</t>
        </is>
      </c>
      <c r="B10" s="4" t="inlineStr">
        <is>
          <t>kg</t>
        </is>
      </c>
      <c r="C10" s="5" t="n">
        <v>0</v>
      </c>
    </row>
    <row r="11">
      <c r="A11" s="3" t="inlineStr">
        <is>
          <t>Pedestal Stirrups</t>
        </is>
      </c>
      <c r="B11" s="4" t="inlineStr">
        <is>
          <t>kg</t>
        </is>
      </c>
      <c r="C11" s="5" t="n">
        <v>0</v>
      </c>
    </row>
    <row r="12">
      <c r="A12" s="3" t="inlineStr">
        <is>
          <t>FDNColumn Main Bars</t>
        </is>
      </c>
      <c r="B12" s="4" t="inlineStr">
        <is>
          <t>kg</t>
        </is>
      </c>
      <c r="C12" s="4">
        <f>SUM(tbl_ColumnMainBars[Wt (kg)])</f>
        <v/>
      </c>
    </row>
    <row r="13">
      <c r="A13" s="3" t="inlineStr">
        <is>
          <t>FDNColumn Stirrups</t>
        </is>
      </c>
      <c r="B13" s="4" t="inlineStr">
        <is>
          <t>kg</t>
        </is>
      </c>
      <c r="C13" s="4">
        <f>SUM(tbl_ColumnStirrups[Wt (kg)])</f>
        <v/>
      </c>
    </row>
    <row r="14">
      <c r="A14" s="3" t="inlineStr">
        <is>
          <t>Footing Formwork</t>
        </is>
      </c>
      <c r="B14" s="4" t="inlineStr">
        <is>
          <t>m²</t>
        </is>
      </c>
      <c r="C14" s="4">
        <f>SUM(tbl_FormworkFootings[Area (m²)])</f>
        <v/>
      </c>
    </row>
    <row r="15">
      <c r="A15" s="3" t="inlineStr">
        <is>
          <t>Pedestal Formwork</t>
        </is>
      </c>
      <c r="B15" s="4" t="inlineStr">
        <is>
          <t>m²</t>
        </is>
      </c>
      <c r="C15" s="5" t="n">
        <v>0</v>
      </c>
    </row>
    <row r="16">
      <c r="A16" s="3" t="inlineStr">
        <is>
          <t>FDNColumn Formwork</t>
        </is>
      </c>
      <c r="B16" s="4" t="inlineStr">
        <is>
          <t>m²</t>
        </is>
      </c>
      <c r="C16" s="4">
        <f>SUM(tbl_FormworkColumns[Area (m²)])</f>
        <v/>
      </c>
    </row>
    <row r="17">
      <c r="A17" s="3" t="inlineStr">
        <is>
          <t>RFR (Returning and Filling)</t>
        </is>
      </c>
      <c r="B17" s="4" t="inlineStr">
        <is>
          <t>m³</t>
        </is>
      </c>
      <c r="C17" s="5" t="n">
        <v>67.90000000000001</v>
      </c>
    </row>
    <row r="18">
      <c r="A18" s="3" t="inlineStr">
        <is>
          <t>Removal</t>
        </is>
      </c>
      <c r="B18" s="4" t="inlineStr">
        <is>
          <t>m³</t>
        </is>
      </c>
      <c r="C18" s="5" t="n">
        <v>16.78</v>
      </c>
    </row>
    <row r="19">
      <c r="A19" s="6" t="inlineStr">
        <is>
          <t>TOTAL STEEL</t>
        </is>
      </c>
      <c r="B19" s="6" t="inlineStr">
        <is>
          <t>kg</t>
        </is>
      </c>
      <c r="C19" s="7" t="n">
        <v>612.98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</cols>
  <sheetData>
    <row r="1" ht="24" customHeight="1">
      <c r="A1" s="8" t="inlineStr">
        <is>
          <t>CIVIL WORKS – EARTHWORK, PCC &amp; RCC</t>
        </is>
      </c>
    </row>
    <row r="3">
      <c r="A3" s="9" t="inlineStr">
        <is>
          <t>EXCAVATION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Exc L (m)</t>
        </is>
      </c>
      <c r="D4" s="2" t="inlineStr">
        <is>
          <t>Exc B (m)</t>
        </is>
      </c>
      <c r="E4" s="2" t="inlineStr">
        <is>
          <t>Depth (m)</t>
        </is>
      </c>
      <c r="F4" s="2" t="inlineStr">
        <is>
          <t>Volume (m³)</t>
        </is>
      </c>
    </row>
    <row r="5">
      <c r="A5" s="3" t="inlineStr">
        <is>
          <t>sf1</t>
        </is>
      </c>
      <c r="B5" s="5" t="n">
        <v>3</v>
      </c>
      <c r="C5" s="5" t="n">
        <v>1.29</v>
      </c>
      <c r="D5" s="5" t="n">
        <v>1.29</v>
      </c>
      <c r="E5" s="5" t="n">
        <v>2.057</v>
      </c>
      <c r="F5" s="5">
        <f>B5*C5*D5*E5</f>
        <v/>
      </c>
    </row>
    <row r="6">
      <c r="A6" s="3" t="inlineStr">
        <is>
          <t>sf2</t>
        </is>
      </c>
      <c r="B6" s="5" t="n">
        <v>1</v>
      </c>
      <c r="C6" s="5" t="n">
        <v>1.22</v>
      </c>
      <c r="D6" s="5" t="n">
        <v>1.45</v>
      </c>
      <c r="E6" s="5" t="n">
        <v>2.057</v>
      </c>
      <c r="F6" s="5">
        <f>B6*C6*D6*E6</f>
        <v/>
      </c>
    </row>
    <row r="7">
      <c r="A7" s="3" t="inlineStr">
        <is>
          <t>sf3</t>
        </is>
      </c>
      <c r="B7" s="5" t="n">
        <v>2</v>
      </c>
      <c r="C7" s="5" t="n">
        <v>1.29</v>
      </c>
      <c r="D7" s="5" t="n">
        <v>1.52</v>
      </c>
      <c r="E7" s="5" t="n">
        <v>2.057</v>
      </c>
      <c r="F7" s="5">
        <f>B7*C7*D7*E7</f>
        <v/>
      </c>
    </row>
    <row r="8">
      <c r="A8" s="3" t="inlineStr">
        <is>
          <t>sf4</t>
        </is>
      </c>
      <c r="B8" s="5" t="n">
        <v>7</v>
      </c>
      <c r="C8" s="5" t="n">
        <v>1.45</v>
      </c>
      <c r="D8" s="5" t="n">
        <v>1.6</v>
      </c>
      <c r="E8" s="5" t="n">
        <v>2.057</v>
      </c>
      <c r="F8" s="5">
        <f>B8*C8*D8*E8</f>
        <v/>
      </c>
    </row>
    <row r="9">
      <c r="A9" s="3" t="inlineStr">
        <is>
          <t>sf5</t>
        </is>
      </c>
      <c r="B9" s="5" t="n">
        <v>2</v>
      </c>
      <c r="C9" s="5" t="n">
        <v>1.6</v>
      </c>
      <c r="D9" s="5" t="n">
        <v>1.75</v>
      </c>
      <c r="E9" s="5" t="n">
        <v>2.057</v>
      </c>
      <c r="F9" s="5">
        <f>B9*C9*D9*E9</f>
        <v/>
      </c>
    </row>
    <row r="10">
      <c r="A10" s="3" t="inlineStr">
        <is>
          <t>sf6</t>
        </is>
      </c>
      <c r="B10" s="5" t="n">
        <v>1</v>
      </c>
      <c r="C10" s="5" t="n">
        <v>1.75</v>
      </c>
      <c r="D10" s="5" t="n">
        <v>1.9</v>
      </c>
      <c r="E10" s="5" t="n">
        <v>2.057</v>
      </c>
      <c r="F10" s="5">
        <f>B10*C10*D10*E10</f>
        <v/>
      </c>
    </row>
    <row r="11">
      <c r="A11" s="3" t="inlineStr">
        <is>
          <t>sf7</t>
        </is>
      </c>
      <c r="B11" s="5" t="n">
        <v>2</v>
      </c>
      <c r="C11" s="5" t="n">
        <v>1.07</v>
      </c>
      <c r="D11" s="5" t="n">
        <v>1.07</v>
      </c>
      <c r="E11" s="5" t="n">
        <v>2.057</v>
      </c>
      <c r="F11" s="5">
        <f>B11*C11*D11*E11</f>
        <v/>
      </c>
    </row>
    <row r="13">
      <c r="A13" s="9" t="inlineStr">
        <is>
          <t>RCC FOUNDATION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Depth (m)</t>
        </is>
      </c>
      <c r="F14" s="2" t="inlineStr">
        <is>
          <t>d1 (m)</t>
        </is>
      </c>
      <c r="G14" s="2" t="inlineStr">
        <is>
          <t>d2 (m)</t>
        </is>
      </c>
      <c r="H14" s="2" t="inlineStr">
        <is>
          <t>Top Area (m²)</t>
        </is>
      </c>
      <c r="I14" s="2" t="inlineStr">
        <is>
          <t>Volume (m³)</t>
        </is>
      </c>
    </row>
    <row r="15">
      <c r="A15" s="3" t="inlineStr">
        <is>
          <t>sf1</t>
        </is>
      </c>
      <c r="B15" s="5" t="n">
        <v>3</v>
      </c>
      <c r="C15" s="5" t="n">
        <v>1.14</v>
      </c>
      <c r="D15" s="5" t="n">
        <v>1.14</v>
      </c>
      <c r="E15" s="5" t="n">
        <v>0.3</v>
      </c>
      <c r="F15" s="5" t="n">
        <v>0.3</v>
      </c>
      <c r="G15" s="5" t="n">
        <v>0</v>
      </c>
      <c r="H15" s="5" t="n">
        <v>0</v>
      </c>
      <c r="I15" s="5">
        <f>IF(G15=0,B15*C15*D15*E15,B15*(C15*D15*F15+(C15*D15+H15)*G15/2))</f>
        <v/>
      </c>
    </row>
    <row r="16">
      <c r="A16" s="3" t="inlineStr">
        <is>
          <t>sf2</t>
        </is>
      </c>
      <c r="B16" s="5" t="n">
        <v>1</v>
      </c>
      <c r="C16" s="5" t="n">
        <v>1.07</v>
      </c>
      <c r="D16" s="5" t="n">
        <v>1.29</v>
      </c>
      <c r="E16" s="5" t="n">
        <v>0.3</v>
      </c>
      <c r="F16" s="5" t="n">
        <v>0.3</v>
      </c>
      <c r="G16" s="5" t="n">
        <v>0</v>
      </c>
      <c r="H16" s="5" t="n">
        <v>0</v>
      </c>
      <c r="I16" s="5">
        <f>IF(G16=0,B16*C16*D16*E16,B16*(C16*D16*F16+(C16*D16+H16)*G16/2))</f>
        <v/>
      </c>
    </row>
    <row r="17">
      <c r="A17" s="3" t="inlineStr">
        <is>
          <t>sf3</t>
        </is>
      </c>
      <c r="B17" s="5" t="n">
        <v>2</v>
      </c>
      <c r="C17" s="5" t="n">
        <v>1.14</v>
      </c>
      <c r="D17" s="5" t="n">
        <v>1.37</v>
      </c>
      <c r="E17" s="5" t="n">
        <v>0.38</v>
      </c>
      <c r="F17" s="5" t="n">
        <v>0.38</v>
      </c>
      <c r="G17" s="5" t="n">
        <v>0</v>
      </c>
      <c r="H17" s="5" t="n">
        <v>0</v>
      </c>
      <c r="I17" s="5">
        <f>IF(G17=0,B17*C17*D17*E17,B17*(C17*D17*F17+(C17*D17+H17)*G17/2))</f>
        <v/>
      </c>
    </row>
    <row r="18">
      <c r="A18" s="3" t="inlineStr">
        <is>
          <t>sf4</t>
        </is>
      </c>
      <c r="B18" s="5" t="n">
        <v>7</v>
      </c>
      <c r="C18" s="5" t="n">
        <v>1.29</v>
      </c>
      <c r="D18" s="5" t="n">
        <v>1.45</v>
      </c>
      <c r="E18" s="5" t="n">
        <v>0.38</v>
      </c>
      <c r="F18" s="5" t="n">
        <v>0.38</v>
      </c>
      <c r="G18" s="5" t="n">
        <v>0</v>
      </c>
      <c r="H18" s="5" t="n">
        <v>0</v>
      </c>
      <c r="I18" s="5">
        <f>IF(G18=0,B18*C18*D18*E18,B18*(C18*D18*F18+(C18*D18+H18)*G18/2))</f>
        <v/>
      </c>
    </row>
    <row r="19">
      <c r="A19" s="3" t="inlineStr">
        <is>
          <t>sf5</t>
        </is>
      </c>
      <c r="B19" s="5" t="n">
        <v>2</v>
      </c>
      <c r="C19" s="5" t="n">
        <v>1.45</v>
      </c>
      <c r="D19" s="5" t="n">
        <v>1.6</v>
      </c>
      <c r="E19" s="5" t="n">
        <v>0.43</v>
      </c>
      <c r="F19" s="5" t="n">
        <v>0.43</v>
      </c>
      <c r="G19" s="5" t="n">
        <v>0</v>
      </c>
      <c r="H19" s="5" t="n">
        <v>0</v>
      </c>
      <c r="I19" s="5">
        <f>IF(G19=0,B19*C19*D19*E19,B19*(C19*D19*F19+(C19*D19+H19)*G19/2))</f>
        <v/>
      </c>
    </row>
    <row r="20">
      <c r="A20" s="3" t="inlineStr">
        <is>
          <t>sf6</t>
        </is>
      </c>
      <c r="B20" s="5" t="n">
        <v>1</v>
      </c>
      <c r="C20" s="5" t="n">
        <v>1.6</v>
      </c>
      <c r="D20" s="5" t="n">
        <v>1.75</v>
      </c>
      <c r="E20" s="5" t="n">
        <v>0.46</v>
      </c>
      <c r="F20" s="5" t="n">
        <v>0.46</v>
      </c>
      <c r="G20" s="5" t="n">
        <v>0</v>
      </c>
      <c r="H20" s="5" t="n">
        <v>0</v>
      </c>
      <c r="I20" s="5">
        <f>IF(G20=0,B20*C20*D20*E20,B20*(C20*D20*F20+(C20*D20+H20)*G20/2))</f>
        <v/>
      </c>
    </row>
    <row r="21">
      <c r="A21" s="3" t="inlineStr">
        <is>
          <t>sf7</t>
        </is>
      </c>
      <c r="B21" s="5" t="n">
        <v>2</v>
      </c>
      <c r="C21" s="5" t="n">
        <v>0.91</v>
      </c>
      <c r="D21" s="5" t="n">
        <v>0.91</v>
      </c>
      <c r="E21" s="5" t="n">
        <v>0.25</v>
      </c>
      <c r="F21" s="5" t="n">
        <v>0.25</v>
      </c>
      <c r="G21" s="5" t="n">
        <v>0</v>
      </c>
      <c r="H21" s="5" t="n">
        <v>0</v>
      </c>
      <c r="I21" s="5">
        <f>IF(G21=0,B21*C21*D21*E21,B21*(C21*D21*F21+(C21*D21+H21)*G21/2))</f>
        <v/>
      </c>
    </row>
    <row r="23">
      <c r="A23" s="9" t="inlineStr">
        <is>
          <t>RCC PEDESTALS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L (m)</t>
        </is>
      </c>
      <c r="D24" s="2" t="inlineStr">
        <is>
          <t>B (m)</t>
        </is>
      </c>
      <c r="E24" s="2" t="inlineStr">
        <is>
          <t>Height (m)</t>
        </is>
      </c>
      <c r="F24" s="2" t="inlineStr">
        <is>
          <t>Volume (m³)</t>
        </is>
      </c>
    </row>
    <row r="26">
      <c r="A26" s="9" t="inlineStr">
        <is>
          <t>RCC COLUMNS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L (m)</t>
        </is>
      </c>
      <c r="D27" s="2" t="inlineStr">
        <is>
          <t>B (m)</t>
        </is>
      </c>
      <c r="E27" s="2" t="inlineStr">
        <is>
          <t>Height (m)</t>
        </is>
      </c>
      <c r="F27" s="2" t="inlineStr">
        <is>
          <t>Ped. Ded. (m)</t>
        </is>
      </c>
      <c r="G27" s="2" t="inlineStr">
        <is>
          <t>Volume (m³)</t>
        </is>
      </c>
    </row>
    <row r="28">
      <c r="A28" s="3" t="inlineStr">
        <is>
          <t>sc1</t>
        </is>
      </c>
      <c r="B28" s="5" t="n">
        <v>2</v>
      </c>
      <c r="C28" s="5" t="n">
        <v>0.203</v>
      </c>
      <c r="D28" s="5" t="n">
        <v>0.203</v>
      </c>
      <c r="E28" s="5" t="n">
        <v>1.676</v>
      </c>
      <c r="F28" s="5" t="n">
        <v>0</v>
      </c>
      <c r="G28" s="5">
        <f>B28*C28*D28*E28</f>
        <v/>
      </c>
    </row>
    <row r="29">
      <c r="A29" s="3" t="inlineStr">
        <is>
          <t>sc2</t>
        </is>
      </c>
      <c r="B29" s="5" t="n">
        <v>6</v>
      </c>
      <c r="C29" s="5" t="n">
        <v>0.381</v>
      </c>
      <c r="D29" s="5" t="n">
        <v>0.203</v>
      </c>
      <c r="E29" s="5" t="n">
        <v>1.676</v>
      </c>
      <c r="F29" s="5" t="n">
        <v>0</v>
      </c>
      <c r="G29" s="5">
        <f>B29*C29*D29*E29</f>
        <v/>
      </c>
    </row>
    <row r="30">
      <c r="A30" s="3" t="inlineStr">
        <is>
          <t>sc3</t>
        </is>
      </c>
      <c r="B30" s="5" t="n">
        <v>5</v>
      </c>
      <c r="C30" s="5" t="n">
        <v>0.381</v>
      </c>
      <c r="D30" s="5" t="n">
        <v>0.203</v>
      </c>
      <c r="E30" s="5" t="n">
        <v>1.676</v>
      </c>
      <c r="F30" s="5" t="n">
        <v>0</v>
      </c>
      <c r="G30" s="5">
        <f>B30*C30*D30*E30</f>
        <v/>
      </c>
    </row>
    <row r="31">
      <c r="A31" s="3" t="inlineStr">
        <is>
          <t>sc4</t>
        </is>
      </c>
      <c r="B31" s="5" t="n">
        <v>2</v>
      </c>
      <c r="C31" s="5" t="n">
        <v>0.457</v>
      </c>
      <c r="D31" s="5" t="n">
        <v>0.203</v>
      </c>
      <c r="E31" s="5" t="n">
        <v>1.676</v>
      </c>
      <c r="F31" s="5" t="n">
        <v>0</v>
      </c>
      <c r="G31" s="5">
        <f>B31*C31*D31*E31</f>
        <v/>
      </c>
    </row>
    <row r="32">
      <c r="A32" s="3" t="inlineStr">
        <is>
          <t>sc5</t>
        </is>
      </c>
      <c r="B32" s="5" t="n">
        <v>2</v>
      </c>
      <c r="C32" s="5" t="n">
        <v>0.457</v>
      </c>
      <c r="D32" s="5" t="n">
        <v>0.203</v>
      </c>
      <c r="E32" s="5" t="n">
        <v>1.676</v>
      </c>
      <c r="F32" s="5" t="n">
        <v>0</v>
      </c>
      <c r="G32" s="5">
        <f>B32*C32*D32*E32</f>
        <v/>
      </c>
    </row>
    <row r="33">
      <c r="A33" s="3" t="inlineStr">
        <is>
          <t>sc6</t>
        </is>
      </c>
      <c r="B33" s="5" t="n">
        <v>1</v>
      </c>
      <c r="C33" s="5" t="n">
        <v>0.203</v>
      </c>
      <c r="D33" s="5" t="n">
        <v>0.203</v>
      </c>
      <c r="E33" s="5" t="n">
        <v>1.676</v>
      </c>
      <c r="F33" s="5" t="n">
        <v>0</v>
      </c>
      <c r="G33" s="5">
        <f>B33*C33*D33*E33</f>
        <v/>
      </c>
    </row>
    <row r="35">
      <c r="A35" s="9" t="inlineStr">
        <is>
          <t>PCC / RFR / REMOVAL</t>
        </is>
      </c>
    </row>
    <row r="36">
      <c r="A36" s="2" t="inlineStr">
        <is>
          <t>Item</t>
        </is>
      </c>
      <c r="B36" s="2" t="inlineStr">
        <is>
          <t>Unit</t>
        </is>
      </c>
      <c r="C36" s="2" t="inlineStr">
        <is>
          <t>Quantity</t>
        </is>
      </c>
    </row>
    <row r="37">
      <c r="A37" s="3" t="inlineStr">
        <is>
          <t>PCC Volume</t>
        </is>
      </c>
      <c r="B37" s="4" t="inlineStr">
        <is>
          <t>m³</t>
        </is>
      </c>
      <c r="C37" s="5" t="n">
        <v>3.01</v>
      </c>
    </row>
    <row r="38">
      <c r="A38" s="3" t="inlineStr">
        <is>
          <t>RFR (with bulking)</t>
        </is>
      </c>
      <c r="B38" s="4" t="inlineStr">
        <is>
          <t>m³</t>
        </is>
      </c>
      <c r="C38" s="5" t="n">
        <v>67.90000000000001</v>
      </c>
    </row>
    <row r="39">
      <c r="A39" s="3" t="inlineStr">
        <is>
          <t>Earth Removal</t>
        </is>
      </c>
      <c r="B39" s="4" t="inlineStr">
        <is>
          <t>m³</t>
        </is>
      </c>
      <c r="C39" s="5" t="n">
        <v>16.78</v>
      </c>
    </row>
  </sheetData>
  <mergeCells count="6">
    <mergeCell ref="A13:I13"/>
    <mergeCell ref="A23:F23"/>
    <mergeCell ref="A1:I1"/>
    <mergeCell ref="A26:G26"/>
    <mergeCell ref="A35:C35"/>
    <mergeCell ref="A3:F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4" customHeight="1">
      <c r="A1" s="8" t="inlineStr">
        <is>
          <t>REINFORCEMENT DETAILS</t>
        </is>
      </c>
    </row>
    <row r="3">
      <c r="A3" s="9" t="inlineStr">
        <is>
          <t>FOOTING MAIN REINFORCEMENT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Spacing (m)</t>
        </is>
      </c>
      <c r="E4" s="2" t="inlineStr">
        <is>
          <t>No. Bars</t>
        </is>
      </c>
      <c r="F4" s="2" t="inlineStr">
        <is>
          <t>L/Footing (m)</t>
        </is>
      </c>
      <c r="G4" s="2" t="inlineStr">
        <is>
          <t>Wt (kg)</t>
        </is>
      </c>
    </row>
    <row r="5">
      <c r="A5" s="3" t="inlineStr">
        <is>
          <t>sf1</t>
        </is>
      </c>
      <c r="B5" s="5" t="n">
        <v>3</v>
      </c>
      <c r="C5" s="5" t="n">
        <v>10</v>
      </c>
      <c r="D5" s="5" t="n">
        <v>0.178</v>
      </c>
      <c r="E5" s="5" t="n">
        <v>7</v>
      </c>
      <c r="F5" s="5" t="n">
        <v>9.44</v>
      </c>
      <c r="G5" s="5">
        <f>B5*F5*(C5^2/162)</f>
        <v/>
      </c>
    </row>
    <row r="6">
      <c r="A6" s="3" t="inlineStr">
        <is>
          <t>sf2</t>
        </is>
      </c>
      <c r="B6" s="5" t="n">
        <v>1</v>
      </c>
      <c r="C6" s="5" t="n">
        <v>10</v>
      </c>
      <c r="D6" s="5" t="n">
        <v>0.178</v>
      </c>
      <c r="E6" s="5" t="n">
        <v>8</v>
      </c>
      <c r="F6" s="5" t="n">
        <v>10.18</v>
      </c>
      <c r="G6" s="5">
        <f>B6*F6*(C6^2/162)</f>
        <v/>
      </c>
    </row>
    <row r="7">
      <c r="A7" s="3" t="inlineStr">
        <is>
          <t>sf3</t>
        </is>
      </c>
      <c r="B7" s="5" t="n">
        <v>2</v>
      </c>
      <c r="C7" s="5" t="n">
        <v>10</v>
      </c>
      <c r="D7" s="5" t="n">
        <v>0.178</v>
      </c>
      <c r="E7" s="5" t="n">
        <v>9</v>
      </c>
      <c r="F7" s="5" t="n">
        <v>12.82</v>
      </c>
      <c r="G7" s="5">
        <f>B7*F7*(C7^2/162)</f>
        <v/>
      </c>
    </row>
    <row r="8">
      <c r="A8" s="3" t="inlineStr">
        <is>
          <t>sf4</t>
        </is>
      </c>
      <c r="B8" s="5" t="n">
        <v>7</v>
      </c>
      <c r="C8" s="5" t="n">
        <v>10</v>
      </c>
      <c r="D8" s="5" t="n">
        <v>0.178</v>
      </c>
      <c r="E8" s="5" t="n">
        <v>9</v>
      </c>
      <c r="F8" s="5" t="n">
        <v>14.18</v>
      </c>
      <c r="G8" s="5">
        <f>B8*F8*(C8^2/162)</f>
        <v/>
      </c>
    </row>
    <row r="9">
      <c r="A9" s="3" t="inlineStr">
        <is>
          <t>sf5</t>
        </is>
      </c>
      <c r="B9" s="5" t="n">
        <v>2</v>
      </c>
      <c r="C9" s="5" t="n">
        <v>10</v>
      </c>
      <c r="D9" s="5" t="n">
        <v>0.152</v>
      </c>
      <c r="E9" s="5" t="n">
        <v>12</v>
      </c>
      <c r="F9" s="5" t="n">
        <v>21.36</v>
      </c>
      <c r="G9" s="5">
        <f>B9*F9*(C9^2/162)</f>
        <v/>
      </c>
    </row>
    <row r="10">
      <c r="A10" s="3" t="inlineStr">
        <is>
          <t>sf6</t>
        </is>
      </c>
      <c r="B10" s="5" t="n">
        <v>1</v>
      </c>
      <c r="C10" s="5" t="n">
        <v>10</v>
      </c>
      <c r="D10" s="5" t="n">
        <v>0.152</v>
      </c>
      <c r="E10" s="5" t="n">
        <v>13</v>
      </c>
      <c r="F10" s="5" t="n">
        <v>25.44</v>
      </c>
      <c r="G10" s="5">
        <f>B10*F10*(C10^2/162)</f>
        <v/>
      </c>
    </row>
    <row r="11">
      <c r="A11" s="3" t="inlineStr">
        <is>
          <t>sf7</t>
        </is>
      </c>
      <c r="B11" s="5" t="n">
        <v>2</v>
      </c>
      <c r="C11" s="5" t="n">
        <v>8</v>
      </c>
      <c r="D11" s="5" t="n">
        <v>0.178</v>
      </c>
      <c r="E11" s="5" t="n">
        <v>6</v>
      </c>
      <c r="F11" s="5" t="n">
        <v>6.41</v>
      </c>
      <c r="G11" s="5">
        <f>B11*F11*(C11^2/162)</f>
        <v/>
      </c>
    </row>
    <row r="13">
      <c r="A13" s="9" t="inlineStr">
        <is>
          <t>FOOTING CROSS REINFORCEMENT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Dia (mm)</t>
        </is>
      </c>
      <c r="D14" s="2" t="inlineStr">
        <is>
          <t>Spacing (m)</t>
        </is>
      </c>
      <c r="E14" s="2" t="inlineStr">
        <is>
          <t>No. Bars</t>
        </is>
      </c>
      <c r="F14" s="2" t="inlineStr">
        <is>
          <t>L/Footing (m)</t>
        </is>
      </c>
      <c r="G14" s="2" t="inlineStr">
        <is>
          <t>Wt (kg)</t>
        </is>
      </c>
    </row>
    <row r="15">
      <c r="A15" s="3" t="inlineStr">
        <is>
          <t>sf1</t>
        </is>
      </c>
      <c r="B15" s="5" t="n">
        <v>3</v>
      </c>
      <c r="C15" s="5" t="n">
        <v>10</v>
      </c>
      <c r="D15" s="5" t="n">
        <v>0.178</v>
      </c>
      <c r="E15" s="5" t="n">
        <v>7</v>
      </c>
      <c r="F15" s="5" t="n">
        <v>9.44</v>
      </c>
      <c r="G15" s="5">
        <f>B15*F15*(C15^2/162)</f>
        <v/>
      </c>
    </row>
    <row r="16">
      <c r="A16" s="3" t="inlineStr">
        <is>
          <t>sf2</t>
        </is>
      </c>
      <c r="B16" s="5" t="n">
        <v>1</v>
      </c>
      <c r="C16" s="5" t="n">
        <v>10</v>
      </c>
      <c r="D16" s="5" t="n">
        <v>0.178</v>
      </c>
      <c r="E16" s="5" t="n">
        <v>7</v>
      </c>
      <c r="F16" s="5" t="n">
        <v>10.5</v>
      </c>
      <c r="G16" s="5">
        <f>B16*F16*(C16^2/162)</f>
        <v/>
      </c>
    </row>
    <row r="17">
      <c r="A17" s="3" t="inlineStr">
        <is>
          <t>sf3</t>
        </is>
      </c>
      <c r="B17" s="5" t="n">
        <v>2</v>
      </c>
      <c r="C17" s="5" t="n">
        <v>10</v>
      </c>
      <c r="D17" s="5" t="n">
        <v>0.178</v>
      </c>
      <c r="E17" s="5" t="n">
        <v>7</v>
      </c>
      <c r="F17" s="5" t="n">
        <v>11.57</v>
      </c>
      <c r="G17" s="5">
        <f>B17*F17*(C17^2/162)</f>
        <v/>
      </c>
    </row>
    <row r="18">
      <c r="A18" s="3" t="inlineStr">
        <is>
          <t>sf4</t>
        </is>
      </c>
      <c r="B18" s="5" t="n">
        <v>7</v>
      </c>
      <c r="C18" s="5" t="n">
        <v>10</v>
      </c>
      <c r="D18" s="5" t="n">
        <v>0.178</v>
      </c>
      <c r="E18" s="5" t="n">
        <v>8</v>
      </c>
      <c r="F18" s="5" t="n">
        <v>13.83</v>
      </c>
      <c r="G18" s="5">
        <f>B18*F18*(C18^2/162)</f>
        <v/>
      </c>
    </row>
    <row r="19">
      <c r="A19" s="3" t="inlineStr">
        <is>
          <t>sf5</t>
        </is>
      </c>
      <c r="B19" s="5" t="n">
        <v>2</v>
      </c>
      <c r="C19" s="5" t="n">
        <v>10</v>
      </c>
      <c r="D19" s="5" t="n">
        <v>0.152</v>
      </c>
      <c r="E19" s="5" t="n">
        <v>11</v>
      </c>
      <c r="F19" s="5" t="n">
        <v>21.25</v>
      </c>
      <c r="G19" s="5">
        <f>B19*F19*(C19^2/162)</f>
        <v/>
      </c>
    </row>
    <row r="20">
      <c r="A20" s="3" t="inlineStr">
        <is>
          <t>sf6</t>
        </is>
      </c>
      <c r="B20" s="5" t="n">
        <v>1</v>
      </c>
      <c r="C20" s="5" t="n">
        <v>10</v>
      </c>
      <c r="D20" s="5" t="n">
        <v>0.152</v>
      </c>
      <c r="E20" s="5" t="n">
        <v>12</v>
      </c>
      <c r="F20" s="5" t="n">
        <v>25.32</v>
      </c>
      <c r="G20" s="5">
        <f>B20*F20*(C20^2/162)</f>
        <v/>
      </c>
    </row>
    <row r="21">
      <c r="A21" s="3" t="inlineStr">
        <is>
          <t>sf7</t>
        </is>
      </c>
      <c r="B21" s="5" t="n">
        <v>2</v>
      </c>
      <c r="C21" s="5" t="n">
        <v>8</v>
      </c>
      <c r="D21" s="5" t="n">
        <v>0.178</v>
      </c>
      <c r="E21" s="5" t="n">
        <v>6</v>
      </c>
      <c r="F21" s="5" t="n">
        <v>6.41</v>
      </c>
      <c r="G21" s="5">
        <f>B21*F21*(C21^2/162)</f>
        <v/>
      </c>
    </row>
    <row r="23">
      <c r="A23" s="9" t="inlineStr">
        <is>
          <t>PEDESTAL REINFORCEMENT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Dia (mm)</t>
        </is>
      </c>
      <c r="D24" s="2" t="inlineStr">
        <is>
          <t>No. Bars</t>
        </is>
      </c>
      <c r="E24" s="2" t="inlineStr">
        <is>
          <t>L/Bar (m)</t>
        </is>
      </c>
      <c r="F24" s="2" t="inlineStr">
        <is>
          <t>Total L (m)</t>
        </is>
      </c>
      <c r="G24" s="2" t="inlineStr">
        <is>
          <t>Wt (kg)</t>
        </is>
      </c>
    </row>
    <row r="26">
      <c r="A26" s="9" t="inlineStr">
        <is>
          <t>PEDESTAL STIRRUPS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Dia (mm)</t>
        </is>
      </c>
      <c r="D27" s="2" t="inlineStr">
        <is>
          <t>Spacing (m)</t>
        </is>
      </c>
      <c r="E27" s="2" t="inlineStr">
        <is>
          <t>Perimeter (m)</t>
        </is>
      </c>
      <c r="F27" s="2" t="inlineStr">
        <is>
          <t>No. Stirrups</t>
        </is>
      </c>
      <c r="G27" s="2" t="inlineStr">
        <is>
          <t>Wt (kg)</t>
        </is>
      </c>
    </row>
    <row r="29">
      <c r="A29" s="9" t="inlineStr">
        <is>
          <t>COLUMN MAIN BARS</t>
        </is>
      </c>
    </row>
    <row r="30">
      <c r="A30" s="2" t="inlineStr">
        <is>
          <t>Column</t>
        </is>
      </c>
      <c r="B30" s="2" t="inlineStr">
        <is>
          <t>Nos</t>
        </is>
      </c>
      <c r="C30" s="2" t="inlineStr">
        <is>
          <t>Dia (mm)</t>
        </is>
      </c>
      <c r="D30" s="2" t="inlineStr">
        <is>
          <t>No. Bars</t>
        </is>
      </c>
      <c r="E30" s="2" t="inlineStr">
        <is>
          <t>L/Bar (m)</t>
        </is>
      </c>
      <c r="F30" s="2" t="inlineStr">
        <is>
          <t>Total L (m)</t>
        </is>
      </c>
      <c r="G30" s="2" t="inlineStr">
        <is>
          <t>Wt (kg)</t>
        </is>
      </c>
    </row>
    <row r="31">
      <c r="A31" s="3" t="inlineStr">
        <is>
          <t>sc1</t>
        </is>
      </c>
      <c r="B31" s="5" t="n">
        <v>2</v>
      </c>
      <c r="C31" s="5" t="n">
        <v>12</v>
      </c>
      <c r="D31" s="5" t="n">
        <v>4</v>
      </c>
      <c r="E31" s="5" t="n">
        <v>2.241</v>
      </c>
      <c r="F31" s="5">
        <f>D31*E31</f>
        <v/>
      </c>
      <c r="G31" s="5">
        <f>B31*F31*(C31^2/162)</f>
        <v/>
      </c>
    </row>
    <row r="32">
      <c r="A32" s="3" t="inlineStr">
        <is>
          <t>sc2</t>
        </is>
      </c>
      <c r="B32" s="5" t="n">
        <v>6</v>
      </c>
      <c r="C32" s="5" t="n">
        <v>12</v>
      </c>
      <c r="D32" s="5" t="n">
        <v>6</v>
      </c>
      <c r="E32" s="5" t="n">
        <v>2.241</v>
      </c>
      <c r="F32" s="5">
        <f>D32*E32</f>
        <v/>
      </c>
      <c r="G32" s="5">
        <f>B32*F32*(C32^2/162)</f>
        <v/>
      </c>
    </row>
    <row r="33">
      <c r="A33" s="3" t="inlineStr">
        <is>
          <t>sc3</t>
        </is>
      </c>
      <c r="B33" s="5" t="n">
        <v>5</v>
      </c>
      <c r="C33" s="5" t="n">
        <v>16</v>
      </c>
      <c r="D33" s="5" t="n">
        <v>4</v>
      </c>
      <c r="E33" s="5" t="n">
        <v>2.241</v>
      </c>
      <c r="F33" s="5">
        <f>D33*E33</f>
        <v/>
      </c>
      <c r="G33" s="5">
        <f>B33*F33*(C33^2/162)</f>
        <v/>
      </c>
    </row>
    <row r="34">
      <c r="A34" s="3" t="inlineStr">
        <is>
          <t>sc4</t>
        </is>
      </c>
      <c r="B34" s="5" t="n">
        <v>2</v>
      </c>
      <c r="C34" s="5" t="n">
        <v>16</v>
      </c>
      <c r="D34" s="5" t="n">
        <v>4</v>
      </c>
      <c r="E34" s="5" t="n">
        <v>2.241</v>
      </c>
      <c r="F34" s="5">
        <f>D34*E34</f>
        <v/>
      </c>
      <c r="G34" s="5">
        <f>B34*F34*(C34^2/162)</f>
        <v/>
      </c>
    </row>
    <row r="35">
      <c r="A35" s="3" t="inlineStr">
        <is>
          <t>sc5</t>
        </is>
      </c>
      <c r="B35" s="5" t="n">
        <v>2</v>
      </c>
      <c r="C35" s="5" t="n">
        <v>16</v>
      </c>
      <c r="D35" s="5" t="n">
        <v>8</v>
      </c>
      <c r="E35" s="5" t="n">
        <v>2.241</v>
      </c>
      <c r="F35" s="5">
        <f>D35*E35</f>
        <v/>
      </c>
      <c r="G35" s="5">
        <f>B35*F35*(C35^2/162)</f>
        <v/>
      </c>
    </row>
    <row r="36">
      <c r="A36" s="3" t="inlineStr">
        <is>
          <t>sc6</t>
        </is>
      </c>
      <c r="B36" s="5" t="n">
        <v>1</v>
      </c>
      <c r="C36" s="5" t="n">
        <v>16</v>
      </c>
      <c r="D36" s="5" t="n">
        <v>4</v>
      </c>
      <c r="E36" s="5" t="n">
        <v>2.241</v>
      </c>
      <c r="F36" s="5">
        <f>D36*E36</f>
        <v/>
      </c>
      <c r="G36" s="5">
        <f>B36*F36*(C36^2/162)</f>
        <v/>
      </c>
    </row>
    <row r="38">
      <c r="A38" s="9" t="inlineStr">
        <is>
          <t>COLUMN STIRRUPS</t>
        </is>
      </c>
    </row>
    <row r="39">
      <c r="A39" s="2" t="inlineStr">
        <is>
          <t>Column</t>
        </is>
      </c>
      <c r="B39" s="2" t="inlineStr">
        <is>
          <t>Nos</t>
        </is>
      </c>
      <c r="C39" s="2" t="inlineStr">
        <is>
          <t>Dia (mm)</t>
        </is>
      </c>
      <c r="D39" s="2" t="inlineStr">
        <is>
          <t>Spacing (m)</t>
        </is>
      </c>
      <c r="E39" s="2" t="inlineStr">
        <is>
          <t>Perimeter (m)</t>
        </is>
      </c>
      <c r="F39" s="2" t="inlineStr">
        <is>
          <t>No. Stirrups</t>
        </is>
      </c>
      <c r="G39" s="2" t="inlineStr">
        <is>
          <t>Wt (kg)</t>
        </is>
      </c>
    </row>
    <row r="40">
      <c r="A40" s="3" t="inlineStr">
        <is>
          <t>sc1</t>
        </is>
      </c>
      <c r="B40" s="5" t="n">
        <v>2</v>
      </c>
      <c r="C40" s="5" t="n">
        <v>8</v>
      </c>
      <c r="D40" s="5" t="n">
        <v>0.229</v>
      </c>
      <c r="E40" s="5" t="n">
        <v>0.652</v>
      </c>
      <c r="F40" s="5" t="n">
        <v>9</v>
      </c>
      <c r="G40" s="5">
        <f>B40*E40*F40*(C40^2/162)</f>
        <v/>
      </c>
    </row>
    <row r="41">
      <c r="A41" s="3" t="inlineStr">
        <is>
          <t>sc2</t>
        </is>
      </c>
      <c r="B41" s="5" t="n">
        <v>6</v>
      </c>
      <c r="C41" s="5" t="n">
        <v>8</v>
      </c>
      <c r="D41" s="5" t="n">
        <v>0.229</v>
      </c>
      <c r="E41" s="5" t="n">
        <v>1.008</v>
      </c>
      <c r="F41" s="5" t="n">
        <v>9</v>
      </c>
      <c r="G41" s="5">
        <f>B41*E41*F41*(C41^2/162)</f>
        <v/>
      </c>
    </row>
    <row r="42">
      <c r="A42" s="3" t="inlineStr">
        <is>
          <t>sc3</t>
        </is>
      </c>
      <c r="B42" s="5" t="n">
        <v>5</v>
      </c>
      <c r="C42" s="5" t="n">
        <v>8</v>
      </c>
      <c r="D42" s="5" t="n">
        <v>0.229</v>
      </c>
      <c r="E42" s="5" t="n">
        <v>1.008</v>
      </c>
      <c r="F42" s="5" t="n">
        <v>9</v>
      </c>
      <c r="G42" s="5">
        <f>B42*E42*F42*(C42^2/162)</f>
        <v/>
      </c>
    </row>
    <row r="43">
      <c r="A43" s="3" t="inlineStr">
        <is>
          <t>sc4</t>
        </is>
      </c>
      <c r="B43" s="5" t="n">
        <v>2</v>
      </c>
      <c r="C43" s="5" t="n">
        <v>8</v>
      </c>
      <c r="D43" s="5" t="n">
        <v>0.229</v>
      </c>
      <c r="E43" s="5" t="n">
        <v>1.16</v>
      </c>
      <c r="F43" s="5" t="n">
        <v>9</v>
      </c>
      <c r="G43" s="5">
        <f>B43*E43*F43*(C43^2/162)</f>
        <v/>
      </c>
    </row>
    <row r="44">
      <c r="A44" s="3" t="inlineStr">
        <is>
          <t>sc5</t>
        </is>
      </c>
      <c r="B44" s="5" t="n">
        <v>2</v>
      </c>
      <c r="C44" s="5" t="n">
        <v>8</v>
      </c>
      <c r="D44" s="5" t="n">
        <v>0.229</v>
      </c>
      <c r="E44" s="5" t="n">
        <v>1.16</v>
      </c>
      <c r="F44" s="5" t="n">
        <v>9</v>
      </c>
      <c r="G44" s="5">
        <f>B44*E44*F44*(C44^2/162)</f>
        <v/>
      </c>
    </row>
    <row r="45">
      <c r="A45" s="3" t="inlineStr">
        <is>
          <t>sc6</t>
        </is>
      </c>
      <c r="B45" s="5" t="n">
        <v>1</v>
      </c>
      <c r="C45" s="5" t="n">
        <v>8</v>
      </c>
      <c r="D45" s="5" t="n">
        <v>0.229</v>
      </c>
      <c r="E45" s="5" t="n">
        <v>0.652</v>
      </c>
      <c r="F45" s="5" t="n">
        <v>9</v>
      </c>
      <c r="G45" s="5">
        <f>B45*E45*F45*(C45^2/162)</f>
        <v/>
      </c>
    </row>
  </sheetData>
  <mergeCells count="7">
    <mergeCell ref="A13:G13"/>
    <mergeCell ref="A1:G1"/>
    <mergeCell ref="A3:G3"/>
    <mergeCell ref="A26:G26"/>
    <mergeCell ref="A38:G38"/>
    <mergeCell ref="A29:G29"/>
    <mergeCell ref="A23:G2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  <col width="12" customWidth="1" min="7" max="7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FOOTINGS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Depth (m)</t>
        </is>
      </c>
      <c r="F4" s="2" t="inlineStr">
        <is>
          <t>Area (m²)</t>
        </is>
      </c>
    </row>
    <row r="5">
      <c r="A5" s="3" t="inlineStr">
        <is>
          <t>sf1</t>
        </is>
      </c>
      <c r="B5" s="5" t="n">
        <v>3</v>
      </c>
      <c r="C5" s="5" t="n">
        <v>1.143</v>
      </c>
      <c r="D5" s="5" t="n">
        <v>1.143</v>
      </c>
      <c r="E5" s="5" t="n">
        <v>0.305</v>
      </c>
      <c r="F5" s="5">
        <f>B5*2*E5*(C5+D5)</f>
        <v/>
      </c>
    </row>
    <row r="6">
      <c r="A6" s="3" t="inlineStr">
        <is>
          <t>sf2</t>
        </is>
      </c>
      <c r="B6" s="5" t="n">
        <v>1</v>
      </c>
      <c r="C6" s="5" t="n">
        <v>1.067</v>
      </c>
      <c r="D6" s="5" t="n">
        <v>1.295</v>
      </c>
      <c r="E6" s="5" t="n">
        <v>0.305</v>
      </c>
      <c r="F6" s="5">
        <f>B6*2*E6*(C6+D6)</f>
        <v/>
      </c>
    </row>
    <row r="7">
      <c r="A7" s="3" t="inlineStr">
        <is>
          <t>sf3</t>
        </is>
      </c>
      <c r="B7" s="5" t="n">
        <v>2</v>
      </c>
      <c r="C7" s="5" t="n">
        <v>1.143</v>
      </c>
      <c r="D7" s="5" t="n">
        <v>1.372</v>
      </c>
      <c r="E7" s="5" t="n">
        <v>0.381</v>
      </c>
      <c r="F7" s="5">
        <f>B7*2*E7*(C7+D7)</f>
        <v/>
      </c>
    </row>
    <row r="8">
      <c r="A8" s="3" t="inlineStr">
        <is>
          <t>sf4</t>
        </is>
      </c>
      <c r="B8" s="5" t="n">
        <v>7</v>
      </c>
      <c r="C8" s="5" t="n">
        <v>1.295</v>
      </c>
      <c r="D8" s="5" t="n">
        <v>1.448</v>
      </c>
      <c r="E8" s="5" t="n">
        <v>0.381</v>
      </c>
      <c r="F8" s="5">
        <f>B8*2*E8*(C8+D8)</f>
        <v/>
      </c>
    </row>
    <row r="9">
      <c r="A9" s="3" t="inlineStr">
        <is>
          <t>sf5</t>
        </is>
      </c>
      <c r="B9" s="5" t="n">
        <v>2</v>
      </c>
      <c r="C9" s="5" t="n">
        <v>1.448</v>
      </c>
      <c r="D9" s="5" t="n">
        <v>1.6</v>
      </c>
      <c r="E9" s="5" t="n">
        <v>0.432</v>
      </c>
      <c r="F9" s="5">
        <f>B9*2*E9*(C9+D9)</f>
        <v/>
      </c>
    </row>
    <row r="10">
      <c r="A10" s="3" t="inlineStr">
        <is>
          <t>sf6</t>
        </is>
      </c>
      <c r="B10" s="5" t="n">
        <v>1</v>
      </c>
      <c r="C10" s="5" t="n">
        <v>1.6</v>
      </c>
      <c r="D10" s="5" t="n">
        <v>1.753</v>
      </c>
      <c r="E10" s="5" t="n">
        <v>0.457</v>
      </c>
      <c r="F10" s="5">
        <f>B10*2*E10*(C10+D10)</f>
        <v/>
      </c>
    </row>
    <row r="11">
      <c r="A11" s="3" t="inlineStr">
        <is>
          <t>sf7</t>
        </is>
      </c>
      <c r="B11" s="5" t="n">
        <v>2</v>
      </c>
      <c r="C11" s="5" t="n">
        <v>0.914</v>
      </c>
      <c r="D11" s="5" t="n">
        <v>0.914</v>
      </c>
      <c r="E11" s="5" t="n">
        <v>0.254</v>
      </c>
      <c r="F11" s="5">
        <f>B11*2*E11*(C11+D11)</f>
        <v/>
      </c>
    </row>
    <row r="13">
      <c r="A13" s="9" t="inlineStr">
        <is>
          <t>FORMWORK – PEDESTALS</t>
        </is>
      </c>
    </row>
    <row r="14">
      <c r="A14" s="2" t="inlineStr">
        <is>
          <t>Column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Height (m)</t>
        </is>
      </c>
      <c r="F14" s="2" t="inlineStr">
        <is>
          <t>Area (m²)</t>
        </is>
      </c>
    </row>
    <row r="16">
      <c r="A16" s="9" t="inlineStr">
        <is>
          <t>FORMWORK – COLUMNS</t>
        </is>
      </c>
    </row>
    <row r="17">
      <c r="A17" s="2" t="inlineStr">
        <is>
          <t>Column</t>
        </is>
      </c>
      <c r="B17" s="2" t="inlineStr">
        <is>
          <t>Nos</t>
        </is>
      </c>
      <c r="C17" s="2" t="inlineStr">
        <is>
          <t>L (m)</t>
        </is>
      </c>
      <c r="D17" s="2" t="inlineStr">
        <is>
          <t>B (m)</t>
        </is>
      </c>
      <c r="E17" s="2" t="inlineStr">
        <is>
          <t>Height (m)</t>
        </is>
      </c>
      <c r="F17" s="2" t="inlineStr">
        <is>
          <t>Ped. Ded. (m)</t>
        </is>
      </c>
      <c r="G17" s="2" t="inlineStr">
        <is>
          <t>Area (m²)</t>
        </is>
      </c>
    </row>
    <row r="18">
      <c r="A18" s="3" t="inlineStr">
        <is>
          <t>sc1</t>
        </is>
      </c>
      <c r="B18" s="5" t="n">
        <v>2</v>
      </c>
      <c r="C18" s="5" t="n">
        <v>0.203</v>
      </c>
      <c r="D18" s="5" t="n">
        <v>0.203</v>
      </c>
      <c r="E18" s="5" t="n">
        <v>1.676</v>
      </c>
      <c r="F18" s="4" t="inlineStr">
        <is>
          <t>-</t>
        </is>
      </c>
      <c r="G18" s="5">
        <f>B18*2*E18*(C18+D18)</f>
        <v/>
      </c>
    </row>
    <row r="19">
      <c r="A19" s="3" t="inlineStr">
        <is>
          <t>sc2</t>
        </is>
      </c>
      <c r="B19" s="5" t="n">
        <v>6</v>
      </c>
      <c r="C19" s="5" t="n">
        <v>0.381</v>
      </c>
      <c r="D19" s="5" t="n">
        <v>0.203</v>
      </c>
      <c r="E19" s="5" t="n">
        <v>1.676</v>
      </c>
      <c r="F19" s="4" t="inlineStr">
        <is>
          <t>-</t>
        </is>
      </c>
      <c r="G19" s="5">
        <f>B19*2*E19*(C19+D19)</f>
        <v/>
      </c>
    </row>
    <row r="20">
      <c r="A20" s="3" t="inlineStr">
        <is>
          <t>sc3</t>
        </is>
      </c>
      <c r="B20" s="5" t="n">
        <v>5</v>
      </c>
      <c r="C20" s="5" t="n">
        <v>0.381</v>
      </c>
      <c r="D20" s="5" t="n">
        <v>0.203</v>
      </c>
      <c r="E20" s="5" t="n">
        <v>1.676</v>
      </c>
      <c r="F20" s="4" t="inlineStr">
        <is>
          <t>-</t>
        </is>
      </c>
      <c r="G20" s="5">
        <f>B20*2*E20*(C20+D20)</f>
        <v/>
      </c>
    </row>
    <row r="21">
      <c r="A21" s="3" t="inlineStr">
        <is>
          <t>sc4</t>
        </is>
      </c>
      <c r="B21" s="5" t="n">
        <v>2</v>
      </c>
      <c r="C21" s="5" t="n">
        <v>0.457</v>
      </c>
      <c r="D21" s="5" t="n">
        <v>0.203</v>
      </c>
      <c r="E21" s="5" t="n">
        <v>1.676</v>
      </c>
      <c r="F21" s="4" t="inlineStr">
        <is>
          <t>-</t>
        </is>
      </c>
      <c r="G21" s="5">
        <f>B21*2*E21*(C21+D21)</f>
        <v/>
      </c>
    </row>
    <row r="22">
      <c r="A22" s="3" t="inlineStr">
        <is>
          <t>sc5</t>
        </is>
      </c>
      <c r="B22" s="5" t="n">
        <v>2</v>
      </c>
      <c r="C22" s="5" t="n">
        <v>0.457</v>
      </c>
      <c r="D22" s="5" t="n">
        <v>0.203</v>
      </c>
      <c r="E22" s="5" t="n">
        <v>1.676</v>
      </c>
      <c r="F22" s="4" t="inlineStr">
        <is>
          <t>-</t>
        </is>
      </c>
      <c r="G22" s="5">
        <f>B22*2*E22*(C22+D22)</f>
        <v/>
      </c>
    </row>
    <row r="23">
      <c r="A23" s="3" t="inlineStr">
        <is>
          <t>sc6</t>
        </is>
      </c>
      <c r="B23" s="5" t="n">
        <v>1</v>
      </c>
      <c r="C23" s="5" t="n">
        <v>0.203</v>
      </c>
      <c r="D23" s="5" t="n">
        <v>0.203</v>
      </c>
      <c r="E23" s="5" t="n">
        <v>1.676</v>
      </c>
      <c r="F23" s="4" t="inlineStr">
        <is>
          <t>-</t>
        </is>
      </c>
      <c r="G23" s="5">
        <f>B23*2*E23*(C23+D23)</f>
        <v/>
      </c>
    </row>
  </sheetData>
  <mergeCells count="4">
    <mergeCell ref="A3:F3"/>
    <mergeCell ref="A16:G16"/>
    <mergeCell ref="A13:F13"/>
    <mergeCell ref="A1:G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2026-09-17T07:13:11Z</dcterms:created>
  <dcterms:modified xmlns:dcterms="http://purl.org/dc/terms/" xmlns:xsi="http://www.w3.org/2001/XMLSchema-instance" xsi:type="dcterms:W3CDTF">2026-09-17T07:13:11Z</dcterms:modified>
</cp:coreProperties>
</file>