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4.xml" ContentType="application/vnd.openxmlformats-officedocument.spreadsheetml.worksheet+xml"/>
  <Override PartName="/xl/tables/table5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lab Panel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D8" headerRowCount="1">
  <autoFilter ref="A4:D8"/>
  <tableColumns count="4">
    <tableColumn id="1" name="Slab"/>
    <tableColumn id="2" name="Total Area (m²)"/>
    <tableColumn id="3" name="Thickness (m)"/>
    <tableColumn id="4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C15" headerRowCount="1">
  <autoFilter ref="A11:C15"/>
  <tableColumns count="3">
    <tableColumn id="1" name="Slab"/>
    <tableColumn id="2" name="Soffit Area (m²)"/>
    <tableColumn id="3" name="Total Formwork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ShortSpanReinforcement" displayName="tbl_ShortSpanReinforcement" ref="A4:E8" headerRowCount="1">
  <autoFilter ref="A4:E8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LongSpanReinforcement" displayName="tbl_LongSpanReinforcement" ref="A11:E15" headerRowCount="1">
  <autoFilter ref="A11:E15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PanelSummary" displayName="tbl_PanelSummary" ref="A4:I8" headerRowCount="1">
  <autoFilter ref="A4:I8"/>
  <tableColumns count="9">
    <tableColumn id="1" name="Slab"/>
    <tableColumn id="2" name="Type"/>
    <tableColumn id="3" name="Area (m²)"/>
    <tableColumn id="4" name="Thickness (m)"/>
    <tableColumn id="5" name="SS Dia (mm)"/>
    <tableColumn id="6" name="SS Sp (m)"/>
    <tableColumn id="7" name="LS Dia (mm)"/>
    <tableColumn id="8" name="LS Sp (m)"/>
    <tableColumn id="9" name="Total Steel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_rels/sheet4.xml.rels><Relationships xmlns="http://schemas.openxmlformats.org/package/2006/relationships"><Relationship Type="http://schemas.openxmlformats.org/officeDocument/2006/relationships/table" Target="/xl/tables/table5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7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SLAB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Formwork Area</t>
        </is>
      </c>
      <c r="B4" s="4" t="inlineStr">
        <is>
          <t>m²</t>
        </is>
      </c>
      <c r="C4" s="4">
        <f>SUM(tbl_Formwork[Total Formwork (m²)])</f>
        <v/>
      </c>
    </row>
    <row r="5">
      <c r="A5" s="3" t="inlineStr">
        <is>
          <t>Short Span Reinforcement</t>
        </is>
      </c>
      <c r="B5" s="4" t="inlineStr">
        <is>
          <t>kg</t>
        </is>
      </c>
      <c r="C5" s="4">
        <f>SUM(tbl_ShortSpanReinforcement[Wt (kg)])</f>
        <v/>
      </c>
    </row>
    <row r="6">
      <c r="A6" s="3" t="inlineStr">
        <is>
          <t>Long Span Reinforcement</t>
        </is>
      </c>
      <c r="B6" s="4" t="inlineStr">
        <is>
          <t>kg</t>
        </is>
      </c>
      <c r="C6" s="4">
        <f>SUM(tbl_LongSpanReinforcement[Wt (kg)])</f>
        <v/>
      </c>
    </row>
    <row r="7">
      <c r="A7" s="5" t="inlineStr">
        <is>
          <t>TOTAL STEEL</t>
        </is>
      </c>
      <c r="B7" s="5" t="inlineStr">
        <is>
          <t>kg</t>
        </is>
      </c>
      <c r="C7" s="6">
        <f>SUM(tbl_ShortSpanReinforcement[Wt (kg)],tbl_LongSpanReinforcement[Wt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Slab</t>
        </is>
      </c>
      <c r="B4" s="2" t="inlineStr">
        <is>
          <t>Total Area (m²)</t>
        </is>
      </c>
      <c r="C4" s="2" t="inlineStr">
        <is>
          <t>Thickness (m)</t>
        </is>
      </c>
      <c r="D4" s="2" t="inlineStr">
        <is>
          <t>Volume (m³)</t>
        </is>
      </c>
    </row>
    <row r="5">
      <c r="A5" s="3" t="inlineStr">
        <is>
          <t>S1</t>
        </is>
      </c>
      <c r="B5" s="9" t="n">
        <v>14.3</v>
      </c>
      <c r="C5" s="9" t="n">
        <v>0.127</v>
      </c>
      <c r="D5" s="9">
        <f>B5*C5</f>
        <v/>
      </c>
    </row>
    <row r="6">
      <c r="A6" s="3" t="inlineStr">
        <is>
          <t>S1a</t>
        </is>
      </c>
      <c r="B6" s="9" t="n">
        <v>6.49</v>
      </c>
      <c r="C6" s="9" t="n">
        <v>0.127</v>
      </c>
      <c r="D6" s="9">
        <f>B6*C6</f>
        <v/>
      </c>
    </row>
    <row r="7">
      <c r="A7" s="3" t="inlineStr">
        <is>
          <t>S2</t>
        </is>
      </c>
      <c r="B7" s="9" t="n">
        <v>23.05</v>
      </c>
      <c r="C7" s="9" t="n">
        <v>0.127</v>
      </c>
      <c r="D7" s="9">
        <f>B7*C7</f>
        <v/>
      </c>
    </row>
    <row r="8">
      <c r="A8" s="3" t="inlineStr">
        <is>
          <t>S3</t>
        </is>
      </c>
      <c r="B8" s="9" t="n">
        <v>92.65000000000001</v>
      </c>
      <c r="C8" s="9" t="n">
        <v>0.127</v>
      </c>
      <c r="D8" s="9">
        <f>B8*C8</f>
        <v/>
      </c>
    </row>
    <row r="10">
      <c r="A10" s="8" t="inlineStr">
        <is>
          <t>FORMWORK</t>
        </is>
      </c>
    </row>
    <row r="11">
      <c r="A11" s="2" t="inlineStr">
        <is>
          <t>Slab</t>
        </is>
      </c>
      <c r="B11" s="2" t="inlineStr">
        <is>
          <t>Soffit Area (m²)</t>
        </is>
      </c>
      <c r="C11" s="2" t="inlineStr">
        <is>
          <t>Total Formwork (m²)</t>
        </is>
      </c>
    </row>
    <row r="12">
      <c r="A12" s="3" t="inlineStr">
        <is>
          <t>S1</t>
        </is>
      </c>
      <c r="B12" s="9" t="n">
        <v>14.3</v>
      </c>
      <c r="C12" s="9">
        <f>B12</f>
        <v/>
      </c>
    </row>
    <row r="13">
      <c r="A13" s="3" t="inlineStr">
        <is>
          <t>S1a</t>
        </is>
      </c>
      <c r="B13" s="9" t="n">
        <v>6.49</v>
      </c>
      <c r="C13" s="9">
        <f>B13</f>
        <v/>
      </c>
    </row>
    <row r="14">
      <c r="A14" s="3" t="inlineStr">
        <is>
          <t>S2</t>
        </is>
      </c>
      <c r="B14" s="9" t="n">
        <v>23.05</v>
      </c>
      <c r="C14" s="9">
        <f>B14</f>
        <v/>
      </c>
    </row>
    <row r="15">
      <c r="A15" s="3" t="inlineStr">
        <is>
          <t>S3</t>
        </is>
      </c>
      <c r="B15" s="9" t="n">
        <v>92.65000000000001</v>
      </c>
      <c r="C15" s="9">
        <f>B15</f>
        <v/>
      </c>
    </row>
  </sheetData>
  <mergeCells count="3">
    <mergeCell ref="A10:C10"/>
    <mergeCell ref="A1:D1"/>
    <mergeCell ref="A3:D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6" customWidth="1" min="4" max="4"/>
    <col width="14" customWidth="1" min="5" max="5"/>
  </cols>
  <sheetData>
    <row r="1" ht="24" customHeight="1">
      <c r="A1" s="7" t="inlineStr">
        <is>
          <t>REINFORCEMENT DETAILS</t>
        </is>
      </c>
    </row>
    <row r="3">
      <c r="A3" s="8" t="inlineStr">
        <is>
          <t>SHORT SPAN REINFORCEMENT</t>
        </is>
      </c>
    </row>
    <row r="4">
      <c r="A4" s="2" t="inlineStr">
        <is>
          <t>Slab</t>
        </is>
      </c>
      <c r="B4" s="2" t="inlineStr">
        <is>
          <t>Dia (mm)</t>
        </is>
      </c>
      <c r="C4" s="2" t="inlineStr">
        <is>
          <t>Spacing (m)</t>
        </is>
      </c>
      <c r="D4" s="2" t="inlineStr">
        <is>
          <t>Total Length (m)</t>
        </is>
      </c>
      <c r="E4" s="2" t="inlineStr">
        <is>
          <t>Wt (kg)</t>
        </is>
      </c>
    </row>
    <row r="5">
      <c r="A5" s="3" t="inlineStr">
        <is>
          <t>S1</t>
        </is>
      </c>
      <c r="B5" s="9" t="n">
        <v>10</v>
      </c>
      <c r="C5" s="9" t="n">
        <v>0.152</v>
      </c>
      <c r="D5" s="9" t="n">
        <v>99.81999999999999</v>
      </c>
      <c r="E5" s="9">
        <f>D5*(B5^2/162)</f>
        <v/>
      </c>
    </row>
    <row r="6">
      <c r="A6" s="3" t="inlineStr">
        <is>
          <t>S1a</t>
        </is>
      </c>
      <c r="B6" s="9" t="n">
        <v>10</v>
      </c>
      <c r="C6" s="9" t="n">
        <v>0.152</v>
      </c>
      <c r="D6" s="9" t="n">
        <v>46.63</v>
      </c>
      <c r="E6" s="9">
        <f>D6*(B6^2/162)</f>
        <v/>
      </c>
    </row>
    <row r="7">
      <c r="A7" s="3" t="inlineStr">
        <is>
          <t>S2</t>
        </is>
      </c>
      <c r="B7" s="9" t="n">
        <v>8</v>
      </c>
      <c r="C7" s="9" t="n">
        <v>0.102</v>
      </c>
      <c r="D7" s="9" t="n">
        <v>239.07</v>
      </c>
      <c r="E7" s="9">
        <f>D7*(B7^2/162)</f>
        <v/>
      </c>
    </row>
    <row r="8">
      <c r="A8" s="3" t="inlineStr">
        <is>
          <t>S3</t>
        </is>
      </c>
      <c r="B8" s="9" t="n">
        <v>10</v>
      </c>
      <c r="C8" s="9" t="n">
        <v>0.152</v>
      </c>
      <c r="D8" s="9" t="n">
        <v>633.5599999999999</v>
      </c>
      <c r="E8" s="9">
        <f>D8*(B8^2/162)</f>
        <v/>
      </c>
    </row>
    <row r="10">
      <c r="A10" s="8" t="inlineStr">
        <is>
          <t>LONG SPAN REINFORCEMENT</t>
        </is>
      </c>
    </row>
    <row r="11">
      <c r="A11" s="2" t="inlineStr">
        <is>
          <t>Slab</t>
        </is>
      </c>
      <c r="B11" s="2" t="inlineStr">
        <is>
          <t>Dia (mm)</t>
        </is>
      </c>
      <c r="C11" s="2" t="inlineStr">
        <is>
          <t>Spacing (m)</t>
        </is>
      </c>
      <c r="D11" s="2" t="inlineStr">
        <is>
          <t>Total Length (m)</t>
        </is>
      </c>
      <c r="E11" s="2" t="inlineStr">
        <is>
          <t>Wt (kg)</t>
        </is>
      </c>
    </row>
    <row r="12">
      <c r="A12" s="3" t="inlineStr">
        <is>
          <t>S1</t>
        </is>
      </c>
      <c r="B12" s="9" t="n">
        <v>8</v>
      </c>
      <c r="C12" s="9" t="n">
        <v>0.152</v>
      </c>
      <c r="D12" s="9" t="n">
        <v>97.13</v>
      </c>
      <c r="E12" s="9">
        <f>D12*(B12^2/162)</f>
        <v/>
      </c>
    </row>
    <row r="13">
      <c r="A13" s="3" t="inlineStr">
        <is>
          <t>S1a</t>
        </is>
      </c>
      <c r="B13" s="9" t="n">
        <v>8</v>
      </c>
      <c r="C13" s="9" t="n">
        <v>0.152</v>
      </c>
      <c r="D13" s="9" t="n">
        <v>44.52</v>
      </c>
      <c r="E13" s="9">
        <f>D13*(B13^2/162)</f>
        <v/>
      </c>
    </row>
    <row r="14">
      <c r="A14" s="3" t="inlineStr">
        <is>
          <t>S2</t>
        </is>
      </c>
      <c r="B14" s="9" t="n">
        <v>8</v>
      </c>
      <c r="C14" s="9" t="n">
        <v>0.152</v>
      </c>
      <c r="D14" s="9" t="n">
        <v>166.38</v>
      </c>
      <c r="E14" s="9">
        <f>D14*(B14^2/162)</f>
        <v/>
      </c>
    </row>
    <row r="15">
      <c r="A15" s="3" t="inlineStr">
        <is>
          <t>S3</t>
        </is>
      </c>
      <c r="B15" s="9" t="n">
        <v>10</v>
      </c>
      <c r="C15" s="9" t="n">
        <v>0.152</v>
      </c>
      <c r="D15" s="9" t="n">
        <v>636.23</v>
      </c>
      <c r="E15" s="9">
        <f>D15*(B15^2/162)</f>
        <v/>
      </c>
    </row>
  </sheetData>
  <mergeCells count="3">
    <mergeCell ref="A10:E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8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</cols>
  <sheetData>
    <row r="1" ht="24" customHeight="1">
      <c r="A1" s="7" t="inlineStr">
        <is>
          <t>SLAB PANEL DETAILS</t>
        </is>
      </c>
    </row>
    <row r="3">
      <c r="A3" s="8" t="inlineStr">
        <is>
          <t>PANEL SUMMARY</t>
        </is>
      </c>
    </row>
    <row r="4">
      <c r="A4" s="2" t="inlineStr">
        <is>
          <t>Slab</t>
        </is>
      </c>
      <c r="B4" s="2" t="inlineStr">
        <is>
          <t>Type</t>
        </is>
      </c>
      <c r="C4" s="2" t="inlineStr">
        <is>
          <t>Area (m²)</t>
        </is>
      </c>
      <c r="D4" s="2" t="inlineStr">
        <is>
          <t>Thickness (m)</t>
        </is>
      </c>
      <c r="E4" s="2" t="inlineStr">
        <is>
          <t>SS Dia (mm)</t>
        </is>
      </c>
      <c r="F4" s="2" t="inlineStr">
        <is>
          <t>SS Sp (m)</t>
        </is>
      </c>
      <c r="G4" s="2" t="inlineStr">
        <is>
          <t>LS Dia (mm)</t>
        </is>
      </c>
      <c r="H4" s="2" t="inlineStr">
        <is>
          <t>LS Sp (m)</t>
        </is>
      </c>
      <c r="I4" s="2" t="inlineStr">
        <is>
          <t>Total Steel (kg)</t>
        </is>
      </c>
    </row>
    <row r="5">
      <c r="A5" s="3" t="inlineStr">
        <is>
          <t>S1</t>
        </is>
      </c>
      <c r="B5" s="4" t="inlineStr">
        <is>
          <t>Oneway</t>
        </is>
      </c>
      <c r="C5" s="9" t="n">
        <v>14.3</v>
      </c>
      <c r="D5" s="9" t="n">
        <v>0.127</v>
      </c>
      <c r="E5" s="9" t="n">
        <v>10</v>
      </c>
      <c r="F5" s="9" t="n">
        <v>0.152</v>
      </c>
      <c r="G5" s="9" t="n">
        <v>8</v>
      </c>
      <c r="H5" s="9" t="n">
        <v>0.152</v>
      </c>
      <c r="I5" s="9" t="n">
        <v>99.98999999999999</v>
      </c>
    </row>
    <row r="6">
      <c r="A6" s="3" t="inlineStr">
        <is>
          <t>S1a</t>
        </is>
      </c>
      <c r="B6" s="4" t="inlineStr">
        <is>
          <t>Cantilever</t>
        </is>
      </c>
      <c r="C6" s="9" t="n">
        <v>6.49</v>
      </c>
      <c r="D6" s="9" t="n">
        <v>0.127</v>
      </c>
      <c r="E6" s="9" t="n">
        <v>10</v>
      </c>
      <c r="F6" s="9" t="n">
        <v>0.152</v>
      </c>
      <c r="G6" s="9" t="n">
        <v>8</v>
      </c>
      <c r="H6" s="9" t="n">
        <v>0.152</v>
      </c>
      <c r="I6" s="9" t="n">
        <v>46.37</v>
      </c>
    </row>
    <row r="7">
      <c r="A7" s="3" t="inlineStr">
        <is>
          <t>S2</t>
        </is>
      </c>
      <c r="B7" s="4" t="inlineStr">
        <is>
          <t>Oneway</t>
        </is>
      </c>
      <c r="C7" s="9" t="n">
        <v>23.05</v>
      </c>
      <c r="D7" s="9" t="n">
        <v>0.127</v>
      </c>
      <c r="E7" s="9" t="n">
        <v>8</v>
      </c>
      <c r="F7" s="9" t="n">
        <v>0.102</v>
      </c>
      <c r="G7" s="9" t="n">
        <v>8</v>
      </c>
      <c r="H7" s="9" t="n">
        <v>0.152</v>
      </c>
      <c r="I7" s="9" t="n">
        <v>160.18</v>
      </c>
    </row>
    <row r="8">
      <c r="A8" s="3" t="inlineStr">
        <is>
          <t>S3</t>
        </is>
      </c>
      <c r="B8" s="4" t="inlineStr">
        <is>
          <t>Twoway</t>
        </is>
      </c>
      <c r="C8" s="9" t="n">
        <v>92.65000000000001</v>
      </c>
      <c r="D8" s="9" t="n">
        <v>0.127</v>
      </c>
      <c r="E8" s="9" t="n">
        <v>10</v>
      </c>
      <c r="F8" s="9" t="n">
        <v>0.152</v>
      </c>
      <c r="G8" s="9" t="n">
        <v>10</v>
      </c>
      <c r="H8" s="9" t="n">
        <v>0.152</v>
      </c>
      <c r="I8" s="9" t="n">
        <v>783.83</v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2026-06-02T06:06:56Z</dcterms:created>
  <dcterms:modified xmlns:dcterms="http://purl.org/dc/terms/" xmlns:xsi="http://www.w3.org/2001/XMLSchema-instance" xsi:type="dcterms:W3CDTF">2026-06-02T06:06:56Z</dcterms:modified>
</cp:coreProperties>
</file>