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worksheets/sheet3.xml" ContentType="application/vnd.openxmlformats-officedocument.spreadsheetml.worksheet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worksheets/sheet4.xml" ContentType="application/vnd.openxmlformats-officedocument.spreadsheetml.worksheet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mmary" sheetId="1" state="visible" r:id="rId1"/>
    <sheet xmlns:r="http://schemas.openxmlformats.org/officeDocument/2006/relationships" name="Civil Works" sheetId="2" state="visible" r:id="rId2"/>
    <sheet xmlns:r="http://schemas.openxmlformats.org/officeDocument/2006/relationships" name="Reinforcement" sheetId="3" state="visible" r:id="rId3"/>
    <sheet xmlns:r="http://schemas.openxmlformats.org/officeDocument/2006/relationships" name="Formwork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Arial"/>
      <b val="1"/>
      <color rgb="00FFFFFF"/>
      <sz val="12"/>
    </font>
    <font>
      <name val="Arial"/>
      <b val="1"/>
      <color rgb="00FFFFFF"/>
      <sz val="10"/>
    </font>
    <font>
      <name val="Arial"/>
      <b val="1"/>
      <color rgb="001F4E79"/>
      <sz val="10"/>
    </font>
    <font>
      <name val="Arial"/>
      <sz val="10"/>
    </font>
    <font>
      <name val="Arial"/>
      <b val="1"/>
      <color rgb="00FFFFFF"/>
      <sz val="13"/>
    </font>
    <font>
      <name val="Arial"/>
      <b val="1"/>
      <color rgb="007F6000"/>
      <sz val="10"/>
    </font>
  </fonts>
  <fills count="6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2E75B6"/>
      </patternFill>
    </fill>
    <fill>
      <patternFill patternType="solid">
        <fgColor rgb="00D6E4F0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5" fillId="2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 vertical="center"/>
    </xf>
    <xf numFmtId="2" fontId="4" fillId="0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center" vertical="center"/>
    </xf>
    <xf numFmtId="2" fontId="6" fillId="5" borderId="1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ables/table1.xml><?xml version="1.0" encoding="utf-8"?>
<table xmlns="http://schemas.openxmlformats.org/spreadsheetml/2006/main" id="1" name="tbl_Excavation" displayName="tbl_Excavation" ref="A4:F7" headerRowCount="1">
  <autoFilter ref="A4:F7"/>
  <tableColumns count="6">
    <tableColumn id="1" name="Footing"/>
    <tableColumn id="2" name="Nos"/>
    <tableColumn id="3" name="Exc L (m)"/>
    <tableColumn id="4" name="Exc B (m)"/>
    <tableColumn id="5" name="Depth (m)"/>
    <tableColumn id="6" name="Volume (m³)"/>
  </tableColumns>
  <tableStyleInfo name="TableStyleMedium2" showFirstColumn="1" showLastColumn="0" showRowStripes="1" showColumnStripes="0"/>
</table>
</file>

<file path=xl/tables/table10.xml><?xml version="1.0" encoding="utf-8"?>
<table xmlns="http://schemas.openxmlformats.org/spreadsheetml/2006/main" id="10" name="tbl_ColumnStirrups" displayName="tbl_ColumnStirrups" ref="A34:G37" headerRowCount="1">
  <autoFilter ref="A34:G37"/>
  <tableColumns count="7">
    <tableColumn id="1" name="Column"/>
    <tableColumn id="2" name="Nos"/>
    <tableColumn id="3" name="Dia (mm)"/>
    <tableColumn id="4" name="Spacing (m)"/>
    <tableColumn id="5" name="Perimeter (m)"/>
    <tableColumn id="6" name="No. Stirrups"/>
    <tableColumn id="7" name="Wt (kg)"/>
  </tableColumns>
  <tableStyleInfo name="TableStyleMedium2" showFirstColumn="1" showLastColumn="0" showRowStripes="1" showColumnStripes="0"/>
</table>
</file>

<file path=xl/tables/table11.xml><?xml version="1.0" encoding="utf-8"?>
<table xmlns="http://schemas.openxmlformats.org/spreadsheetml/2006/main" id="11" name="tbl_FormworkFootings" displayName="tbl_FormworkFootings" ref="A4:F7" headerRowCount="1">
  <autoFilter ref="A4:F7"/>
  <tableColumns count="6">
    <tableColumn id="1" name="Footing"/>
    <tableColumn id="2" name="Nos"/>
    <tableColumn id="3" name="L (m)"/>
    <tableColumn id="4" name="B (m)"/>
    <tableColumn id="5" name="Depth (m)"/>
    <tableColumn id="6" name="Area (m²)"/>
  </tableColumns>
  <tableStyleInfo name="TableStyleMedium2" showFirstColumn="1" showLastColumn="0" showRowStripes="1" showColumnStripes="0"/>
</table>
</file>

<file path=xl/tables/table12.xml><?xml version="1.0" encoding="utf-8"?>
<table xmlns="http://schemas.openxmlformats.org/spreadsheetml/2006/main" id="12" name="tbl_FormworkPedestals" displayName="tbl_FormworkPedestals" ref="A10:F13" headerRowCount="1">
  <autoFilter ref="A10:F13"/>
  <tableColumns count="6">
    <tableColumn id="1" name="Column"/>
    <tableColumn id="2" name="Nos"/>
    <tableColumn id="3" name="L (m)"/>
    <tableColumn id="4" name="B (m)"/>
    <tableColumn id="5" name="Height (m)"/>
    <tableColumn id="6" name="Area (m²)"/>
  </tableColumns>
  <tableStyleInfo name="TableStyleMedium2" showFirstColumn="1" showLastColumn="0" showRowStripes="1" showColumnStripes="0"/>
</table>
</file>

<file path=xl/tables/table13.xml><?xml version="1.0" encoding="utf-8"?>
<table xmlns="http://schemas.openxmlformats.org/spreadsheetml/2006/main" id="13" name="tbl_FormworkColumns" displayName="tbl_FormworkColumns" ref="A16:G19" headerRowCount="1">
  <autoFilter ref="A16:G19"/>
  <tableColumns count="7">
    <tableColumn id="1" name="Column"/>
    <tableColumn id="2" name="Nos"/>
    <tableColumn id="3" name="L (m)"/>
    <tableColumn id="4" name="B (m)"/>
    <tableColumn id="5" name="Height (m)"/>
    <tableColumn id="6" name="Ped. Ded. (m)"/>
    <tableColumn id="7" name="Area (m²)"/>
  </tableColumns>
  <tableStyleInfo name="TableStyleMedium2" showFirstColumn="1" showLastColumn="0" showRowStripes="1" showColumnStripes="0"/>
</table>
</file>

<file path=xl/tables/table2.xml><?xml version="1.0" encoding="utf-8"?>
<table xmlns="http://schemas.openxmlformats.org/spreadsheetml/2006/main" id="2" name="tbl_RccFoundation" displayName="tbl_RccFoundation" ref="A10:I13" headerRowCount="1">
  <autoFilter ref="A10:I13"/>
  <tableColumns count="9">
    <tableColumn id="1" name="Footing"/>
    <tableColumn id="2" name="Nos"/>
    <tableColumn id="3" name="L (m)"/>
    <tableColumn id="4" name="B (m)"/>
    <tableColumn id="5" name="Depth (m)"/>
    <tableColumn id="6" name="d1 (m)"/>
    <tableColumn id="7" name="d2 (m)"/>
    <tableColumn id="8" name="Top Area (m²)"/>
    <tableColumn id="9" name="Volume (m³)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id="3" name="tbl_RccPedestals" displayName="tbl_RccPedestals" ref="A16:F19" headerRowCount="1">
  <autoFilter ref="A16:F19"/>
  <tableColumns count="6">
    <tableColumn id="1" name="Column"/>
    <tableColumn id="2" name="Nos"/>
    <tableColumn id="3" name="L (m)"/>
    <tableColumn id="4" name="B (m)"/>
    <tableColumn id="5" name="Height (m)"/>
    <tableColumn id="6" name="Volume (m³)"/>
  </tableColumns>
  <tableStyleInfo name="TableStyleMedium2" showFirstColumn="1" showLastColumn="0" showRowStripes="1" showColumnStripes="0"/>
</table>
</file>

<file path=xl/tables/table4.xml><?xml version="1.0" encoding="utf-8"?>
<table xmlns="http://schemas.openxmlformats.org/spreadsheetml/2006/main" id="4" name="tbl_RccColumns" displayName="tbl_RccColumns" ref="A22:G25" headerRowCount="1">
  <autoFilter ref="A22:G25"/>
  <tableColumns count="7">
    <tableColumn id="1" name="Column"/>
    <tableColumn id="2" name="Nos"/>
    <tableColumn id="3" name="L (m)"/>
    <tableColumn id="4" name="B (m)"/>
    <tableColumn id="5" name="Height (m)"/>
    <tableColumn id="6" name="Ped. Ded. (m)"/>
    <tableColumn id="7" name="Volume (m³)"/>
  </tableColumns>
  <tableStyleInfo name="TableStyleMedium2" showFirstColumn="1" showLastColumn="0" showRowStripes="1" showColumnStripes="0"/>
</table>
</file>

<file path=xl/tables/table5.xml><?xml version="1.0" encoding="utf-8"?>
<table xmlns="http://schemas.openxmlformats.org/spreadsheetml/2006/main" id="5" name="tbl_FootingMainReinforcement" displayName="tbl_FootingMainReinforcement" ref="A4:G7" headerRowCount="1">
  <autoFilter ref="A4:G7"/>
  <tableColumns count="7">
    <tableColumn id="1" name="Footing"/>
    <tableColumn id="2" name="Nos"/>
    <tableColumn id="3" name="Dia (mm)"/>
    <tableColumn id="4" name="Spacing (m)"/>
    <tableColumn id="5" name="No. Bars"/>
    <tableColumn id="6" name="L/Footing (m)"/>
    <tableColumn id="7" name="Wt (kg)"/>
  </tableColumns>
  <tableStyleInfo name="TableStyleMedium2" showFirstColumn="1" showLastColumn="0" showRowStripes="1" showColumnStripes="0"/>
</table>
</file>

<file path=xl/tables/table6.xml><?xml version="1.0" encoding="utf-8"?>
<table xmlns="http://schemas.openxmlformats.org/spreadsheetml/2006/main" id="6" name="tbl_FootingCrossReinforcement" displayName="tbl_FootingCrossReinforcement" ref="A10:G13" headerRowCount="1">
  <autoFilter ref="A10:G13"/>
  <tableColumns count="7">
    <tableColumn id="1" name="Footing"/>
    <tableColumn id="2" name="Nos"/>
    <tableColumn id="3" name="Dia (mm)"/>
    <tableColumn id="4" name="Spacing (m)"/>
    <tableColumn id="5" name="No. Bars"/>
    <tableColumn id="6" name="L/Footing (m)"/>
    <tableColumn id="7" name="Wt (kg)"/>
  </tableColumns>
  <tableStyleInfo name="TableStyleMedium2" showFirstColumn="1" showLastColumn="0" showRowStripes="1" showColumnStripes="0"/>
</table>
</file>

<file path=xl/tables/table7.xml><?xml version="1.0" encoding="utf-8"?>
<table xmlns="http://schemas.openxmlformats.org/spreadsheetml/2006/main" id="7" name="tbl_PedestalReinforcement" displayName="tbl_PedestalReinforcement" ref="A16:G19" headerRowCount="1">
  <autoFilter ref="A16:G19"/>
  <tableColumns count="7">
    <tableColumn id="1" name="Column"/>
    <tableColumn id="2" name="Nos"/>
    <tableColumn id="3" name="Dia (mm)"/>
    <tableColumn id="4" name="No. Bars"/>
    <tableColumn id="5" name="L/Bar (m)"/>
    <tableColumn id="6" name="Total L (m)"/>
    <tableColumn id="7" name="Wt (kg)"/>
  </tableColumns>
  <tableStyleInfo name="TableStyleMedium2" showFirstColumn="1" showLastColumn="0" showRowStripes="1" showColumnStripes="0"/>
</table>
</file>

<file path=xl/tables/table8.xml><?xml version="1.0" encoding="utf-8"?>
<table xmlns="http://schemas.openxmlformats.org/spreadsheetml/2006/main" id="8" name="tbl_PedestalStirrups" displayName="tbl_PedestalStirrups" ref="A22:G25" headerRowCount="1">
  <autoFilter ref="A22:G25"/>
  <tableColumns count="7">
    <tableColumn id="1" name="Column"/>
    <tableColumn id="2" name="Nos"/>
    <tableColumn id="3" name="Dia (mm)"/>
    <tableColumn id="4" name="Spacing (m)"/>
    <tableColumn id="5" name="Perimeter (m)"/>
    <tableColumn id="6" name="No. Stirrups"/>
    <tableColumn id="7" name="Wt (kg)"/>
  </tableColumns>
  <tableStyleInfo name="TableStyleMedium2" showFirstColumn="1" showLastColumn="0" showRowStripes="1" showColumnStripes="0"/>
</table>
</file>

<file path=xl/tables/table9.xml><?xml version="1.0" encoding="utf-8"?>
<table xmlns="http://schemas.openxmlformats.org/spreadsheetml/2006/main" id="9" name="tbl_ColumnMainBars" displayName="tbl_ColumnMainBars" ref="A28:G31" headerRowCount="1">
  <autoFilter ref="A28:G31"/>
  <tableColumns count="7">
    <tableColumn id="1" name="Column"/>
    <tableColumn id="2" name="Nos"/>
    <tableColumn id="3" name="Dia (mm)"/>
    <tableColumn id="4" name="No. Bars"/>
    <tableColumn id="5" name="L/Bar (m)"/>
    <tableColumn id="6" name="Total L (m)"/>
    <tableColumn id="7" name="Wt (kg)"/>
  </tableColumns>
  <tableStyleInfo name="TableStyleMedium2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table" Target="/xl/tables/table1.xml" Id="rId1"/><Relationship Type="http://schemas.openxmlformats.org/officeDocument/2006/relationships/table" Target="/xl/tables/table2.xml" Id="rId2"/><Relationship Type="http://schemas.openxmlformats.org/officeDocument/2006/relationships/table" Target="/xl/tables/table3.xml" Id="rId3"/><Relationship Type="http://schemas.openxmlformats.org/officeDocument/2006/relationships/table" Target="/xl/tables/table4.xml" Id="rId4"/></Relationships>
</file>

<file path=xl/worksheets/_rels/sheet3.xml.rels><Relationships xmlns="http://schemas.openxmlformats.org/package/2006/relationships"><Relationship Type="http://schemas.openxmlformats.org/officeDocument/2006/relationships/table" Target="/xl/tables/table5.xml" Id="rId1"/><Relationship Type="http://schemas.openxmlformats.org/officeDocument/2006/relationships/table" Target="/xl/tables/table6.xml" Id="rId2"/><Relationship Type="http://schemas.openxmlformats.org/officeDocument/2006/relationships/table" Target="/xl/tables/table7.xml" Id="rId3"/><Relationship Type="http://schemas.openxmlformats.org/officeDocument/2006/relationships/table" Target="/xl/tables/table8.xml" Id="rId4"/><Relationship Type="http://schemas.openxmlformats.org/officeDocument/2006/relationships/table" Target="/xl/tables/table9.xml" Id="rId5"/><Relationship Type="http://schemas.openxmlformats.org/officeDocument/2006/relationships/table" Target="/xl/tables/table10.xml" Id="rId6"/></Relationships>
</file>

<file path=xl/worksheets/_rels/sheet4.xml.rels><Relationships xmlns="http://schemas.openxmlformats.org/package/2006/relationships"><Relationship Type="http://schemas.openxmlformats.org/officeDocument/2006/relationships/table" Target="/xl/tables/table11.xml" Id="rId1"/><Relationship Type="http://schemas.openxmlformats.org/officeDocument/2006/relationships/table" Target="/xl/tables/table12.xml" Id="rId2"/><Relationship Type="http://schemas.openxmlformats.org/officeDocument/2006/relationships/table" Target="/xl/tables/table13.xml" Id="rId3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19"/>
  <sheetViews>
    <sheetView showGridLines="0" workbookViewId="0">
      <selection activeCell="A1" sqref="A1"/>
    </sheetView>
  </sheetViews>
  <sheetFormatPr baseColWidth="8" defaultRowHeight="15"/>
  <cols>
    <col width="36" customWidth="1" min="1" max="1"/>
    <col width="10" customWidth="1" min="2" max="2"/>
    <col width="16" customWidth="1" min="3" max="3"/>
  </cols>
  <sheetData>
    <row r="1" ht="28" customHeight="1">
      <c r="A1" s="1" t="inlineStr">
        <is>
          <t>FOUNDATION ESTIMATION SUMMARY</t>
        </is>
      </c>
    </row>
    <row r="2">
      <c r="A2" s="2" t="inlineStr">
        <is>
          <t>Item</t>
        </is>
      </c>
      <c r="B2" s="2" t="inlineStr">
        <is>
          <t>Unit</t>
        </is>
      </c>
      <c r="C2" s="2" t="inlineStr">
        <is>
          <t>Quantity</t>
        </is>
      </c>
    </row>
    <row r="3">
      <c r="A3" s="3" t="inlineStr">
        <is>
          <t>Excavation</t>
        </is>
      </c>
      <c r="B3" s="4" t="inlineStr">
        <is>
          <t>m³</t>
        </is>
      </c>
      <c r="C3" s="4">
        <f>SUM(tbl_Excavation[Volume (m³)])</f>
        <v/>
      </c>
    </row>
    <row r="4">
      <c r="A4" s="3" t="inlineStr">
        <is>
          <t>PCC</t>
        </is>
      </c>
      <c r="B4" s="4" t="inlineStr">
        <is>
          <t>m³</t>
        </is>
      </c>
      <c r="C4" s="5" t="n">
        <v>2.38</v>
      </c>
    </row>
    <row r="5">
      <c r="A5" s="3" t="inlineStr">
        <is>
          <t>RCC Foundation</t>
        </is>
      </c>
      <c r="B5" s="4" t="inlineStr">
        <is>
          <t>m³</t>
        </is>
      </c>
      <c r="C5" s="4">
        <f>SUM(tbl_RccFoundation[Volume (m³)])</f>
        <v/>
      </c>
    </row>
    <row r="6">
      <c r="A6" s="3" t="inlineStr">
        <is>
          <t>RCC Pedestals</t>
        </is>
      </c>
      <c r="B6" s="4" t="inlineStr">
        <is>
          <t>m³</t>
        </is>
      </c>
      <c r="C6" s="4">
        <f>SUM(tbl_RccPedestals[Volume (m³)])</f>
        <v/>
      </c>
    </row>
    <row r="7">
      <c r="A7" s="3" t="inlineStr">
        <is>
          <t>RCC Columns</t>
        </is>
      </c>
      <c r="B7" s="4" t="inlineStr">
        <is>
          <t>m³</t>
        </is>
      </c>
      <c r="C7" s="4">
        <f>SUM(tbl_RccColumns[Volume (m³)])</f>
        <v/>
      </c>
    </row>
    <row r="8">
      <c r="A8" s="3" t="inlineStr">
        <is>
          <t>Footing Reinforcement</t>
        </is>
      </c>
      <c r="B8" s="4" t="inlineStr">
        <is>
          <t>kg</t>
        </is>
      </c>
      <c r="C8" s="4">
        <f>SUM(tbl_FootingMainReinforcement[Wt (kg)])</f>
        <v/>
      </c>
    </row>
    <row r="9">
      <c r="A9" s="3" t="inlineStr">
        <is>
          <t>Footing Cross Reinforcement</t>
        </is>
      </c>
      <c r="B9" s="4" t="inlineStr">
        <is>
          <t>kg</t>
        </is>
      </c>
      <c r="C9" s="4">
        <f>SUM(tbl_FootingCrossReinforcement[Wt (kg)])</f>
        <v/>
      </c>
    </row>
    <row r="10">
      <c r="A10" s="3" t="inlineStr">
        <is>
          <t>Pedestal Reinforcement</t>
        </is>
      </c>
      <c r="B10" s="4" t="inlineStr">
        <is>
          <t>kg</t>
        </is>
      </c>
      <c r="C10" s="4">
        <f>SUM(tbl_PedestalReinforcement[Wt (kg)])</f>
        <v/>
      </c>
    </row>
    <row r="11">
      <c r="A11" s="3" t="inlineStr">
        <is>
          <t>Pedestal Stirrups</t>
        </is>
      </c>
      <c r="B11" s="4" t="inlineStr">
        <is>
          <t>kg</t>
        </is>
      </c>
      <c r="C11" s="4">
        <f>SUM(tbl_PedestalStirrups[Wt (kg)])</f>
        <v/>
      </c>
    </row>
    <row r="12">
      <c r="A12" s="3" t="inlineStr">
        <is>
          <t>Column Main Bars</t>
        </is>
      </c>
      <c r="B12" s="4" t="inlineStr">
        <is>
          <t>kg</t>
        </is>
      </c>
      <c r="C12" s="4">
        <f>SUM(tbl_ColumnMainBars[Wt (kg)])</f>
        <v/>
      </c>
    </row>
    <row r="13">
      <c r="A13" s="3" t="inlineStr">
        <is>
          <t>Column Stirrups</t>
        </is>
      </c>
      <c r="B13" s="4" t="inlineStr">
        <is>
          <t>kg</t>
        </is>
      </c>
      <c r="C13" s="4">
        <f>SUM(tbl_ColumnStirrups[Wt (kg)])</f>
        <v/>
      </c>
    </row>
    <row r="14">
      <c r="A14" s="3" t="inlineStr">
        <is>
          <t>Formwork – Footings</t>
        </is>
      </c>
      <c r="B14" s="4" t="inlineStr">
        <is>
          <t>m²</t>
        </is>
      </c>
      <c r="C14" s="4">
        <f>SUM(tbl_FormworkFootings[Area (m²)])</f>
        <v/>
      </c>
    </row>
    <row r="15">
      <c r="A15" s="3" t="inlineStr">
        <is>
          <t>Formwork – Pedestals</t>
        </is>
      </c>
      <c r="B15" s="4" t="inlineStr">
        <is>
          <t>m²</t>
        </is>
      </c>
      <c r="C15" s="4">
        <f>SUM(tbl_FormworkPedestals[Area (m²)])</f>
        <v/>
      </c>
    </row>
    <row r="16">
      <c r="A16" s="3" t="inlineStr">
        <is>
          <t>Formwork – Columns</t>
        </is>
      </c>
      <c r="B16" s="4" t="inlineStr">
        <is>
          <t>m²</t>
        </is>
      </c>
      <c r="C16" s="4">
        <f>SUM(tbl_FormworkColumns[Area (m²)])</f>
        <v/>
      </c>
    </row>
    <row r="17">
      <c r="A17" s="3" t="inlineStr">
        <is>
          <t>RFR (with 10% bulking)</t>
        </is>
      </c>
      <c r="B17" s="4" t="inlineStr">
        <is>
          <t>m³</t>
        </is>
      </c>
      <c r="C17" s="5" t="n">
        <v>36.52</v>
      </c>
    </row>
    <row r="18">
      <c r="A18" s="3" t="inlineStr">
        <is>
          <t>Earth Removal</t>
        </is>
      </c>
      <c r="B18" s="4" t="inlineStr">
        <is>
          <t>m³</t>
        </is>
      </c>
      <c r="C18" s="5" t="n">
        <v>14.46</v>
      </c>
    </row>
    <row r="19">
      <c r="A19" s="6" t="inlineStr">
        <is>
          <t>TOTAL STEEL</t>
        </is>
      </c>
      <c r="B19" s="6" t="inlineStr">
        <is>
          <t>kg</t>
        </is>
      </c>
      <c r="C19" s="7">
        <f>SUM(tbl_FootingMainReinforcement[Wt (kg)],tbl_FootingCrossReinforcement[Wt (kg)],tbl_PedestalReinforcement[Wt (kg)],tbl_PedestalStirrups[Wt (kg)],tbl_ColumnMainBars[Wt (kg)],tbl_ColumnStirrups[Wt (kg)])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I31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0" customWidth="1" min="4" max="4"/>
    <col width="10" customWidth="1" min="5" max="5"/>
    <col width="10" customWidth="1" min="6" max="6"/>
    <col width="10" customWidth="1" min="7" max="7"/>
    <col width="14" customWidth="1" min="8" max="8"/>
  </cols>
  <sheetData>
    <row r="1" ht="24" customHeight="1">
      <c r="A1" s="8" t="inlineStr">
        <is>
          <t>CIVIL WORKS – EARTHWORK, PCC &amp; RCC</t>
        </is>
      </c>
    </row>
    <row r="3">
      <c r="A3" s="9" t="inlineStr">
        <is>
          <t>EXCAVATION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Exc L (m)</t>
        </is>
      </c>
      <c r="D4" s="2" t="inlineStr">
        <is>
          <t>Exc B (m)</t>
        </is>
      </c>
      <c r="E4" s="2" t="inlineStr">
        <is>
          <t>Depth (m)</t>
        </is>
      </c>
      <c r="F4" s="2" t="inlineStr">
        <is>
          <t>Volume (m³)</t>
        </is>
      </c>
    </row>
    <row r="5">
      <c r="A5" s="3" t="inlineStr">
        <is>
          <t>f1</t>
        </is>
      </c>
      <c r="B5" s="5" t="n">
        <v>5</v>
      </c>
      <c r="C5" s="5" t="n">
        <v>1.37</v>
      </c>
      <c r="D5" s="5" t="n">
        <v>1.37</v>
      </c>
      <c r="E5" s="5" t="n">
        <v>1.524</v>
      </c>
      <c r="F5" s="5">
        <f>B5*C5*D5*E5</f>
        <v/>
      </c>
    </row>
    <row r="6">
      <c r="A6" s="3" t="inlineStr">
        <is>
          <t>f2</t>
        </is>
      </c>
      <c r="B6" s="5" t="n">
        <v>7</v>
      </c>
      <c r="C6" s="5" t="n">
        <v>1.52</v>
      </c>
      <c r="D6" s="5" t="n">
        <v>1.52</v>
      </c>
      <c r="E6" s="5" t="n">
        <v>1.524</v>
      </c>
      <c r="F6" s="5">
        <f>B6*C6*D6*E6</f>
        <v/>
      </c>
    </row>
    <row r="7">
      <c r="A7" s="3" t="inlineStr">
        <is>
          <t>f3</t>
        </is>
      </c>
      <c r="B7" s="5" t="n">
        <v>2</v>
      </c>
      <c r="C7" s="5" t="n">
        <v>1.68</v>
      </c>
      <c r="D7" s="5" t="n">
        <v>1.68</v>
      </c>
      <c r="E7" s="5" t="n">
        <v>1.524</v>
      </c>
      <c r="F7" s="5">
        <f>B7*C7*D7*E7</f>
        <v/>
      </c>
    </row>
    <row r="9">
      <c r="A9" s="9" t="inlineStr">
        <is>
          <t>RCC FOUNDATION</t>
        </is>
      </c>
    </row>
    <row r="10">
      <c r="A10" s="2" t="inlineStr">
        <is>
          <t>Footing</t>
        </is>
      </c>
      <c r="B10" s="2" t="inlineStr">
        <is>
          <t>Nos</t>
        </is>
      </c>
      <c r="C10" s="2" t="inlineStr">
        <is>
          <t>L (m)</t>
        </is>
      </c>
      <c r="D10" s="2" t="inlineStr">
        <is>
          <t>B (m)</t>
        </is>
      </c>
      <c r="E10" s="2" t="inlineStr">
        <is>
          <t>Depth (m)</t>
        </is>
      </c>
      <c r="F10" s="2" t="inlineStr">
        <is>
          <t>d1 (m)</t>
        </is>
      </c>
      <c r="G10" s="2" t="inlineStr">
        <is>
          <t>d2 (m)</t>
        </is>
      </c>
      <c r="H10" s="2" t="inlineStr">
        <is>
          <t>Top Area (m²)</t>
        </is>
      </c>
      <c r="I10" s="2" t="inlineStr">
        <is>
          <t>Volume (m³)</t>
        </is>
      </c>
    </row>
    <row r="11">
      <c r="A11" s="3" t="inlineStr">
        <is>
          <t>f1</t>
        </is>
      </c>
      <c r="B11" s="5" t="n">
        <v>5</v>
      </c>
      <c r="C11" s="5" t="n">
        <v>1.22</v>
      </c>
      <c r="D11" s="5" t="n">
        <v>1.22</v>
      </c>
      <c r="E11" s="5" t="n">
        <v>0.53</v>
      </c>
      <c r="F11" s="5" t="n">
        <v>0.23</v>
      </c>
      <c r="G11" s="5" t="n">
        <v>0.3</v>
      </c>
      <c r="H11" s="5" t="n">
        <v>0.09</v>
      </c>
      <c r="I11" s="5">
        <f>IF(G11=0,B11*C11*D11*E11,B11*(C11*D11*F11+(C11*D11+H11)*G11/2))</f>
        <v/>
      </c>
    </row>
    <row r="12">
      <c r="A12" s="3" t="inlineStr">
        <is>
          <t>f2</t>
        </is>
      </c>
      <c r="B12" s="5" t="n">
        <v>7</v>
      </c>
      <c r="C12" s="5" t="n">
        <v>1.37</v>
      </c>
      <c r="D12" s="5" t="n">
        <v>1.37</v>
      </c>
      <c r="E12" s="5" t="n">
        <v>0.61</v>
      </c>
      <c r="F12" s="5" t="n">
        <v>0.23</v>
      </c>
      <c r="G12" s="5" t="n">
        <v>0.38</v>
      </c>
      <c r="H12" s="5" t="n">
        <v>0.09</v>
      </c>
      <c r="I12" s="5">
        <f>IF(G12=0,B12*C12*D12*E12,B12*(C12*D12*F12+(C12*D12+H12)*G12/2))</f>
        <v/>
      </c>
    </row>
    <row r="13">
      <c r="A13" s="3" t="inlineStr">
        <is>
          <t>f3</t>
        </is>
      </c>
      <c r="B13" s="5" t="n">
        <v>2</v>
      </c>
      <c r="C13" s="5" t="n">
        <v>1.52</v>
      </c>
      <c r="D13" s="5" t="n">
        <v>1.52</v>
      </c>
      <c r="E13" s="5" t="n">
        <v>0.76</v>
      </c>
      <c r="F13" s="5" t="n">
        <v>0.3</v>
      </c>
      <c r="G13" s="5" t="n">
        <v>0.46</v>
      </c>
      <c r="H13" s="5" t="n">
        <v>0.09</v>
      </c>
      <c r="I13" s="5">
        <f>IF(G13=0,B13*C13*D13*E13,B13*(C13*D13*F13+(C13*D13+H13)*G13/2))</f>
        <v/>
      </c>
    </row>
    <row r="15">
      <c r="A15" s="9" t="inlineStr">
        <is>
          <t>RCC PEDESTALS</t>
        </is>
      </c>
    </row>
    <row r="16">
      <c r="A16" s="2" t="inlineStr">
        <is>
          <t>Column</t>
        </is>
      </c>
      <c r="B16" s="2" t="inlineStr">
        <is>
          <t>Nos</t>
        </is>
      </c>
      <c r="C16" s="2" t="inlineStr">
        <is>
          <t>L (m)</t>
        </is>
      </c>
      <c r="D16" s="2" t="inlineStr">
        <is>
          <t>B (m)</t>
        </is>
      </c>
      <c r="E16" s="2" t="inlineStr">
        <is>
          <t>Height (m)</t>
        </is>
      </c>
      <c r="F16" s="2" t="inlineStr">
        <is>
          <t>Volume (m³)</t>
        </is>
      </c>
    </row>
    <row r="17">
      <c r="A17" s="3" t="inlineStr">
        <is>
          <t>c1</t>
        </is>
      </c>
      <c r="B17" s="5" t="n">
        <v>5</v>
      </c>
      <c r="C17" s="5" t="n">
        <v>0.3</v>
      </c>
      <c r="D17" s="5" t="n">
        <v>0.3</v>
      </c>
      <c r="E17" s="5" t="n">
        <v>0.38</v>
      </c>
      <c r="F17" s="5">
        <f>B17*C17*D17*E17</f>
        <v/>
      </c>
    </row>
    <row r="18">
      <c r="A18" s="3" t="inlineStr">
        <is>
          <t>c2</t>
        </is>
      </c>
      <c r="B18" s="5" t="n">
        <v>7</v>
      </c>
      <c r="C18" s="5" t="n">
        <v>0.3</v>
      </c>
      <c r="D18" s="5" t="n">
        <v>0.3</v>
      </c>
      <c r="E18" s="5" t="n">
        <v>0.38</v>
      </c>
      <c r="F18" s="5">
        <f>B18*C18*D18*E18</f>
        <v/>
      </c>
    </row>
    <row r="19">
      <c r="A19" s="3" t="inlineStr">
        <is>
          <t>c3</t>
        </is>
      </c>
      <c r="B19" s="5" t="n">
        <v>2</v>
      </c>
      <c r="C19" s="5" t="n">
        <v>0.3</v>
      </c>
      <c r="D19" s="5" t="n">
        <v>0.3</v>
      </c>
      <c r="E19" s="5" t="n">
        <v>0.38</v>
      </c>
      <c r="F19" s="5">
        <f>B19*C19*D19*E19</f>
        <v/>
      </c>
    </row>
    <row r="21">
      <c r="A21" s="9" t="inlineStr">
        <is>
          <t>RCC COLUMNS</t>
        </is>
      </c>
    </row>
    <row r="22">
      <c r="A22" s="2" t="inlineStr">
        <is>
          <t>Column</t>
        </is>
      </c>
      <c r="B22" s="2" t="inlineStr">
        <is>
          <t>Nos</t>
        </is>
      </c>
      <c r="C22" s="2" t="inlineStr">
        <is>
          <t>L (m)</t>
        </is>
      </c>
      <c r="D22" s="2" t="inlineStr">
        <is>
          <t>B (m)</t>
        </is>
      </c>
      <c r="E22" s="2" t="inlineStr">
        <is>
          <t>Height (m)</t>
        </is>
      </c>
      <c r="F22" s="2" t="inlineStr">
        <is>
          <t>Ped. Ded. (m)</t>
        </is>
      </c>
      <c r="G22" s="2" t="inlineStr">
        <is>
          <t>Volume (m³)</t>
        </is>
      </c>
    </row>
    <row r="23">
      <c r="A23" s="3" t="inlineStr">
        <is>
          <t>c1</t>
        </is>
      </c>
      <c r="B23" s="5" t="n">
        <v>5</v>
      </c>
      <c r="C23" s="5" t="n">
        <v>0.23</v>
      </c>
      <c r="D23" s="5" t="n">
        <v>0.23</v>
      </c>
      <c r="E23" s="5" t="n">
        <v>0.61</v>
      </c>
      <c r="F23" s="5" t="n">
        <v>0.38</v>
      </c>
      <c r="G23" s="5">
        <f>B23*C23*D23*E23</f>
        <v/>
      </c>
    </row>
    <row r="24">
      <c r="A24" s="3" t="inlineStr">
        <is>
          <t>c2</t>
        </is>
      </c>
      <c r="B24" s="5" t="n">
        <v>7</v>
      </c>
      <c r="C24" s="5" t="n">
        <v>0.23</v>
      </c>
      <c r="D24" s="5" t="n">
        <v>0.25</v>
      </c>
      <c r="E24" s="5" t="n">
        <v>0.61</v>
      </c>
      <c r="F24" s="5" t="n">
        <v>0.38</v>
      </c>
      <c r="G24" s="5">
        <f>B24*C24*D24*E24</f>
        <v/>
      </c>
    </row>
    <row r="25">
      <c r="A25" s="3" t="inlineStr">
        <is>
          <t>c3</t>
        </is>
      </c>
      <c r="B25" s="5" t="n">
        <v>2</v>
      </c>
      <c r="C25" s="5" t="n">
        <v>0.23</v>
      </c>
      <c r="D25" s="5" t="n">
        <v>0.33</v>
      </c>
      <c r="E25" s="5" t="n">
        <v>0.61</v>
      </c>
      <c r="F25" s="5" t="n">
        <v>0.38</v>
      </c>
      <c r="G25" s="5">
        <f>B25*C25*D25*E25</f>
        <v/>
      </c>
    </row>
    <row r="27">
      <c r="A27" s="9" t="inlineStr">
        <is>
          <t>PCC / RFR / REMOVAL</t>
        </is>
      </c>
    </row>
    <row r="28">
      <c r="A28" s="2" t="inlineStr">
        <is>
          <t>Item</t>
        </is>
      </c>
      <c r="B28" s="2" t="inlineStr">
        <is>
          <t>Unit</t>
        </is>
      </c>
      <c r="C28" s="2" t="inlineStr">
        <is>
          <t>Quantity</t>
        </is>
      </c>
    </row>
    <row r="29">
      <c r="A29" s="3" t="inlineStr">
        <is>
          <t>PCC Volume</t>
        </is>
      </c>
      <c r="B29" s="4" t="inlineStr">
        <is>
          <t>m³</t>
        </is>
      </c>
      <c r="C29" s="5" t="n">
        <v>2.38</v>
      </c>
    </row>
    <row r="30">
      <c r="A30" s="3" t="inlineStr">
        <is>
          <t>RFR (with bulking)</t>
        </is>
      </c>
      <c r="B30" s="4" t="inlineStr">
        <is>
          <t>m³</t>
        </is>
      </c>
      <c r="C30" s="5" t="n">
        <v>36.52</v>
      </c>
    </row>
    <row r="31">
      <c r="A31" s="3" t="inlineStr">
        <is>
          <t>Earth Removal</t>
        </is>
      </c>
      <c r="B31" s="4" t="inlineStr">
        <is>
          <t>m³</t>
        </is>
      </c>
      <c r="C31" s="5" t="n">
        <v>14.46</v>
      </c>
    </row>
  </sheetData>
  <mergeCells count="6">
    <mergeCell ref="A21:G21"/>
    <mergeCell ref="A1:I1"/>
    <mergeCell ref="A9:I9"/>
    <mergeCell ref="A27:C27"/>
    <mergeCell ref="A3:F3"/>
    <mergeCell ref="A15:F15"/>
  </mergeCells>
  <pageMargins left="0.75" right="0.75" top="1" bottom="1" header="0.5" footer="0.5"/>
  <tableParts count="4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  <tablePart xmlns:r="http://schemas.openxmlformats.org/officeDocument/2006/relationships" r:id="rId4"/>
  </tableParts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37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2" customWidth="1" min="4" max="4"/>
    <col width="14" customWidth="1" min="5" max="5"/>
    <col width="14" customWidth="1" min="6" max="6"/>
    <col width="12" customWidth="1" min="7" max="7"/>
  </cols>
  <sheetData>
    <row r="1" ht="24" customHeight="1">
      <c r="A1" s="8" t="inlineStr">
        <is>
          <t>REINFORCEMENT DETAILS</t>
        </is>
      </c>
    </row>
    <row r="3">
      <c r="A3" s="9" t="inlineStr">
        <is>
          <t>FOOTING MAIN REINFORCEMENT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Dia (mm)</t>
        </is>
      </c>
      <c r="D4" s="2" t="inlineStr">
        <is>
          <t>Spacing (m)</t>
        </is>
      </c>
      <c r="E4" s="2" t="inlineStr">
        <is>
          <t>No. Bars</t>
        </is>
      </c>
      <c r="F4" s="2" t="inlineStr">
        <is>
          <t>L/Footing (m)</t>
        </is>
      </c>
      <c r="G4" s="2" t="inlineStr">
        <is>
          <t>Wt (kg)</t>
        </is>
      </c>
    </row>
    <row r="5">
      <c r="A5" s="3" t="inlineStr">
        <is>
          <t>f1</t>
        </is>
      </c>
      <c r="B5" s="5" t="n">
        <v>5</v>
      </c>
      <c r="C5" s="5" t="n">
        <v>12</v>
      </c>
      <c r="D5" s="5" t="n">
        <v>0.152</v>
      </c>
      <c r="E5" s="5" t="n">
        <v>9</v>
      </c>
      <c r="F5" s="5" t="n">
        <v>12.13</v>
      </c>
      <c r="G5" s="5">
        <f>B5*F5*(C5^2/162)</f>
        <v/>
      </c>
    </row>
    <row r="6">
      <c r="A6" s="3" t="inlineStr">
        <is>
          <t>f2</t>
        </is>
      </c>
      <c r="B6" s="5" t="n">
        <v>7</v>
      </c>
      <c r="C6" s="5" t="n">
        <v>12</v>
      </c>
      <c r="D6" s="5" t="n">
        <v>0.152</v>
      </c>
      <c r="E6" s="5" t="n">
        <v>10</v>
      </c>
      <c r="F6" s="5" t="n">
        <v>15.01</v>
      </c>
      <c r="G6" s="5">
        <f>B6*F6*(C6^2/162)</f>
        <v/>
      </c>
    </row>
    <row r="7">
      <c r="A7" s="3" t="inlineStr">
        <is>
          <t>f3</t>
        </is>
      </c>
      <c r="B7" s="5" t="n">
        <v>2</v>
      </c>
      <c r="C7" s="5" t="n">
        <v>12</v>
      </c>
      <c r="D7" s="5" t="n">
        <v>0.152</v>
      </c>
      <c r="E7" s="5" t="n">
        <v>11</v>
      </c>
      <c r="F7" s="5" t="n">
        <v>19.02</v>
      </c>
      <c r="G7" s="5">
        <f>B7*F7*(C7^2/162)</f>
        <v/>
      </c>
    </row>
    <row r="9">
      <c r="A9" s="9" t="inlineStr">
        <is>
          <t>FOOTING CROSS REINFORCEMENT</t>
        </is>
      </c>
    </row>
    <row r="10">
      <c r="A10" s="2" t="inlineStr">
        <is>
          <t>Footing</t>
        </is>
      </c>
      <c r="B10" s="2" t="inlineStr">
        <is>
          <t>Nos</t>
        </is>
      </c>
      <c r="C10" s="2" t="inlineStr">
        <is>
          <t>Dia (mm)</t>
        </is>
      </c>
      <c r="D10" s="2" t="inlineStr">
        <is>
          <t>Spacing (m)</t>
        </is>
      </c>
      <c r="E10" s="2" t="inlineStr">
        <is>
          <t>No. Bars</t>
        </is>
      </c>
      <c r="F10" s="2" t="inlineStr">
        <is>
          <t>L/Footing (m)</t>
        </is>
      </c>
      <c r="G10" s="2" t="inlineStr">
        <is>
          <t>Wt (kg)</t>
        </is>
      </c>
    </row>
    <row r="11">
      <c r="A11" s="3" t="inlineStr">
        <is>
          <t>f1</t>
        </is>
      </c>
      <c r="B11" s="5" t="n">
        <v>5</v>
      </c>
      <c r="C11" s="5" t="n">
        <v>12</v>
      </c>
      <c r="D11" s="5" t="n">
        <v>0.152</v>
      </c>
      <c r="E11" s="5" t="n">
        <v>9</v>
      </c>
      <c r="F11" s="5" t="n">
        <v>12.13</v>
      </c>
      <c r="G11" s="5">
        <f>B11*F11*(C11^2/162)</f>
        <v/>
      </c>
    </row>
    <row r="12">
      <c r="A12" s="3" t="inlineStr">
        <is>
          <t>f2</t>
        </is>
      </c>
      <c r="B12" s="5" t="n">
        <v>7</v>
      </c>
      <c r="C12" s="5" t="n">
        <v>12</v>
      </c>
      <c r="D12" s="5" t="n">
        <v>0.152</v>
      </c>
      <c r="E12" s="5" t="n">
        <v>10</v>
      </c>
      <c r="F12" s="5" t="n">
        <v>15.01</v>
      </c>
      <c r="G12" s="5">
        <f>B12*F12*(C12^2/162)</f>
        <v/>
      </c>
    </row>
    <row r="13">
      <c r="A13" s="3" t="inlineStr">
        <is>
          <t>f3</t>
        </is>
      </c>
      <c r="B13" s="5" t="n">
        <v>2</v>
      </c>
      <c r="C13" s="5" t="n">
        <v>12</v>
      </c>
      <c r="D13" s="5" t="n">
        <v>0.152</v>
      </c>
      <c r="E13" s="5" t="n">
        <v>11</v>
      </c>
      <c r="F13" s="5" t="n">
        <v>19.02</v>
      </c>
      <c r="G13" s="5">
        <f>B13*F13*(C13^2/162)</f>
        <v/>
      </c>
    </row>
    <row r="15">
      <c r="A15" s="9" t="inlineStr">
        <is>
          <t>PEDESTAL REINFORCEMENT</t>
        </is>
      </c>
    </row>
    <row r="16">
      <c r="A16" s="2" t="inlineStr">
        <is>
          <t>Column</t>
        </is>
      </c>
      <c r="B16" s="2" t="inlineStr">
        <is>
          <t>Nos</t>
        </is>
      </c>
      <c r="C16" s="2" t="inlineStr">
        <is>
          <t>Dia (mm)</t>
        </is>
      </c>
      <c r="D16" s="2" t="inlineStr">
        <is>
          <t>No. Bars</t>
        </is>
      </c>
      <c r="E16" s="2" t="inlineStr">
        <is>
          <t>L/Bar (m)</t>
        </is>
      </c>
      <c r="F16" s="2" t="inlineStr">
        <is>
          <t>Total L (m)</t>
        </is>
      </c>
      <c r="G16" s="2" t="inlineStr">
        <is>
          <t>Wt (kg)</t>
        </is>
      </c>
    </row>
    <row r="17">
      <c r="A17" s="3" t="inlineStr">
        <is>
          <t>c1</t>
        </is>
      </c>
      <c r="B17" s="5" t="n">
        <v>5</v>
      </c>
      <c r="C17" s="5" t="n">
        <v>12</v>
      </c>
      <c r="D17" s="5" t="n">
        <v>4</v>
      </c>
      <c r="E17" s="5" t="n">
        <v>1.21</v>
      </c>
      <c r="F17" s="5">
        <f>D17*E17</f>
        <v/>
      </c>
      <c r="G17" s="5">
        <f>B17*F17*(C17^2/162)</f>
        <v/>
      </c>
    </row>
    <row r="18">
      <c r="A18" s="3" t="inlineStr">
        <is>
          <t>c2</t>
        </is>
      </c>
      <c r="B18" s="5" t="n">
        <v>7</v>
      </c>
      <c r="C18" s="5" t="n">
        <v>12</v>
      </c>
      <c r="D18" s="5" t="n">
        <v>4</v>
      </c>
      <c r="E18" s="5" t="n">
        <v>1.21</v>
      </c>
      <c r="F18" s="5">
        <f>D18*E18</f>
        <v/>
      </c>
      <c r="G18" s="5">
        <f>B18*F18*(C18^2/162)</f>
        <v/>
      </c>
    </row>
    <row r="19">
      <c r="A19" s="3" t="inlineStr">
        <is>
          <t>c3</t>
        </is>
      </c>
      <c r="B19" s="5" t="n">
        <v>2</v>
      </c>
      <c r="C19" s="5" t="n">
        <v>12</v>
      </c>
      <c r="D19" s="5" t="n">
        <v>4</v>
      </c>
      <c r="E19" s="5" t="n">
        <v>1.21</v>
      </c>
      <c r="F19" s="5">
        <f>D19*E19</f>
        <v/>
      </c>
      <c r="G19" s="5">
        <f>B19*F19*(C19^2/162)</f>
        <v/>
      </c>
    </row>
    <row r="21">
      <c r="A21" s="9" t="inlineStr">
        <is>
          <t>PEDESTAL STIRRUPS</t>
        </is>
      </c>
    </row>
    <row r="22">
      <c r="A22" s="2" t="inlineStr">
        <is>
          <t>Column</t>
        </is>
      </c>
      <c r="B22" s="2" t="inlineStr">
        <is>
          <t>Nos</t>
        </is>
      </c>
      <c r="C22" s="2" t="inlineStr">
        <is>
          <t>Dia (mm)</t>
        </is>
      </c>
      <c r="D22" s="2" t="inlineStr">
        <is>
          <t>Spacing (m)</t>
        </is>
      </c>
      <c r="E22" s="2" t="inlineStr">
        <is>
          <t>Perimeter (m)</t>
        </is>
      </c>
      <c r="F22" s="2" t="inlineStr">
        <is>
          <t>No. Stirrups</t>
        </is>
      </c>
      <c r="G22" s="2" t="inlineStr">
        <is>
          <t>Wt (kg)</t>
        </is>
      </c>
    </row>
    <row r="23">
      <c r="A23" s="3" t="inlineStr">
        <is>
          <t>c1</t>
        </is>
      </c>
      <c r="B23" s="5" t="n">
        <v>5</v>
      </c>
      <c r="C23" s="5" t="n">
        <v>8</v>
      </c>
      <c r="D23" s="5" t="n">
        <v>0.152</v>
      </c>
      <c r="E23" s="5" t="n">
        <v>1.06</v>
      </c>
      <c r="F23" s="5" t="n">
        <v>8</v>
      </c>
      <c r="G23" s="5">
        <f>B23*E23*F23*(C23^2/162)</f>
        <v/>
      </c>
    </row>
    <row r="24">
      <c r="A24" s="3" t="inlineStr">
        <is>
          <t>c2</t>
        </is>
      </c>
      <c r="B24" s="5" t="n">
        <v>7</v>
      </c>
      <c r="C24" s="5" t="n">
        <v>8</v>
      </c>
      <c r="D24" s="5" t="n">
        <v>0.152</v>
      </c>
      <c r="E24" s="5" t="n">
        <v>1.06</v>
      </c>
      <c r="F24" s="5" t="n">
        <v>8</v>
      </c>
      <c r="G24" s="5">
        <f>B24*E24*F24*(C24^2/162)</f>
        <v/>
      </c>
    </row>
    <row r="25">
      <c r="A25" s="3" t="inlineStr">
        <is>
          <t>c3</t>
        </is>
      </c>
      <c r="B25" s="5" t="n">
        <v>2</v>
      </c>
      <c r="C25" s="5" t="n">
        <v>8</v>
      </c>
      <c r="D25" s="5" t="n">
        <v>0.152</v>
      </c>
      <c r="E25" s="5" t="n">
        <v>1.06</v>
      </c>
      <c r="F25" s="5" t="n">
        <v>8</v>
      </c>
      <c r="G25" s="5">
        <f>B25*E25*F25*(C25^2/162)</f>
        <v/>
      </c>
    </row>
    <row r="27">
      <c r="A27" s="9" t="inlineStr">
        <is>
          <t>COLUMN MAIN BARS</t>
        </is>
      </c>
    </row>
    <row r="28">
      <c r="A28" s="2" t="inlineStr">
        <is>
          <t>Column</t>
        </is>
      </c>
      <c r="B28" s="2" t="inlineStr">
        <is>
          <t>Nos</t>
        </is>
      </c>
      <c r="C28" s="2" t="inlineStr">
        <is>
          <t>Dia (mm)</t>
        </is>
      </c>
      <c r="D28" s="2" t="inlineStr">
        <is>
          <t>No. Bars</t>
        </is>
      </c>
      <c r="E28" s="2" t="inlineStr">
        <is>
          <t>L/Bar (m)</t>
        </is>
      </c>
      <c r="F28" s="2" t="inlineStr">
        <is>
          <t>Total L (m)</t>
        </is>
      </c>
      <c r="G28" s="2" t="inlineStr">
        <is>
          <t>Wt (kg)</t>
        </is>
      </c>
    </row>
    <row r="29">
      <c r="A29" s="3" t="inlineStr">
        <is>
          <t>c1</t>
        </is>
      </c>
      <c r="B29" s="5" t="n">
        <v>5</v>
      </c>
      <c r="C29" s="5" t="n">
        <v>12</v>
      </c>
      <c r="D29" s="5" t="n">
        <v>6</v>
      </c>
      <c r="E29" s="5" t="n">
        <v>1.75</v>
      </c>
      <c r="F29" s="5">
        <f>D29*E29</f>
        <v/>
      </c>
      <c r="G29" s="5">
        <f>B29*F29*(C29^2/162)</f>
        <v/>
      </c>
    </row>
    <row r="30">
      <c r="A30" s="3" t="inlineStr">
        <is>
          <t>c2</t>
        </is>
      </c>
      <c r="B30" s="5" t="n">
        <v>7</v>
      </c>
      <c r="C30" s="5" t="n">
        <v>16</v>
      </c>
      <c r="D30" s="5" t="n">
        <v>6</v>
      </c>
      <c r="E30" s="5" t="n">
        <v>1.75</v>
      </c>
      <c r="F30" s="5">
        <f>D30*E30</f>
        <v/>
      </c>
      <c r="G30" s="5">
        <f>B30*F30*(C30^2/162)</f>
        <v/>
      </c>
    </row>
    <row r="31">
      <c r="A31" s="3" t="inlineStr">
        <is>
          <t>c3</t>
        </is>
      </c>
      <c r="B31" s="5" t="n">
        <v>2</v>
      </c>
      <c r="C31" s="5" t="n">
        <v>16</v>
      </c>
      <c r="D31" s="5" t="n">
        <v>8</v>
      </c>
      <c r="E31" s="5" t="n">
        <v>1.75</v>
      </c>
      <c r="F31" s="5">
        <f>D31*E31</f>
        <v/>
      </c>
      <c r="G31" s="5">
        <f>B31*F31*(C31^2/162)</f>
        <v/>
      </c>
    </row>
    <row r="33">
      <c r="A33" s="9" t="inlineStr">
        <is>
          <t>COLUMN STIRRUPS</t>
        </is>
      </c>
    </row>
    <row r="34">
      <c r="A34" s="2" t="inlineStr">
        <is>
          <t>Column</t>
        </is>
      </c>
      <c r="B34" s="2" t="inlineStr">
        <is>
          <t>Nos</t>
        </is>
      </c>
      <c r="C34" s="2" t="inlineStr">
        <is>
          <t>Dia (mm)</t>
        </is>
      </c>
      <c r="D34" s="2" t="inlineStr">
        <is>
          <t>Spacing (m)</t>
        </is>
      </c>
      <c r="E34" s="2" t="inlineStr">
        <is>
          <t>Perimeter (m)</t>
        </is>
      </c>
      <c r="F34" s="2" t="inlineStr">
        <is>
          <t>No. Stirrups</t>
        </is>
      </c>
      <c r="G34" s="2" t="inlineStr">
        <is>
          <t>Wt (kg)</t>
        </is>
      </c>
    </row>
    <row r="35">
      <c r="A35" s="3" t="inlineStr">
        <is>
          <t>c1</t>
        </is>
      </c>
      <c r="B35" s="5" t="n">
        <v>5</v>
      </c>
      <c r="C35" s="5" t="n">
        <v>8</v>
      </c>
      <c r="D35" s="5" t="n">
        <v>0.152</v>
      </c>
      <c r="E35" s="5" t="n">
        <v>0.76</v>
      </c>
      <c r="F35" s="5" t="n">
        <v>11</v>
      </c>
      <c r="G35" s="5">
        <f>B35*E35*F35*(C35^2/162)</f>
        <v/>
      </c>
    </row>
    <row r="36">
      <c r="A36" s="3" t="inlineStr">
        <is>
          <t>c2</t>
        </is>
      </c>
      <c r="B36" s="5" t="n">
        <v>7</v>
      </c>
      <c r="C36" s="5" t="n">
        <v>8</v>
      </c>
      <c r="D36" s="5" t="n">
        <v>0.152</v>
      </c>
      <c r="E36" s="5" t="n">
        <v>0.8100000000000001</v>
      </c>
      <c r="F36" s="5" t="n">
        <v>11</v>
      </c>
      <c r="G36" s="5">
        <f>B36*E36*F36*(C36^2/162)</f>
        <v/>
      </c>
    </row>
    <row r="37">
      <c r="A37" s="3" t="inlineStr">
        <is>
          <t>c3</t>
        </is>
      </c>
      <c r="B37" s="5" t="n">
        <v>2</v>
      </c>
      <c r="C37" s="5" t="n">
        <v>8</v>
      </c>
      <c r="D37" s="5" t="n">
        <v>0.152</v>
      </c>
      <c r="E37" s="5" t="n">
        <v>0.96</v>
      </c>
      <c r="F37" s="5" t="n">
        <v>11</v>
      </c>
      <c r="G37" s="5">
        <f>B37*E37*F37*(C37^2/162)</f>
        <v/>
      </c>
    </row>
  </sheetData>
  <mergeCells count="7">
    <mergeCell ref="A1:G1"/>
    <mergeCell ref="A9:G9"/>
    <mergeCell ref="A27:G27"/>
    <mergeCell ref="A3:G3"/>
    <mergeCell ref="A21:G21"/>
    <mergeCell ref="A15:G15"/>
    <mergeCell ref="A33:G33"/>
  </mergeCells>
  <pageMargins left="0.75" right="0.75" top="1" bottom="1" header="0.5" footer="0.5"/>
  <tableParts count="6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  <tablePart xmlns:r="http://schemas.openxmlformats.org/officeDocument/2006/relationships" r:id="rId4"/>
    <tablePart xmlns:r="http://schemas.openxmlformats.org/officeDocument/2006/relationships" r:id="rId5"/>
    <tablePart xmlns:r="http://schemas.openxmlformats.org/officeDocument/2006/relationships" r:id="rId6"/>
  </tableParts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G19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0" customWidth="1" min="4" max="4"/>
    <col width="12" customWidth="1" min="5" max="5"/>
    <col width="14" customWidth="1" min="6" max="6"/>
    <col width="12" customWidth="1" min="7" max="7"/>
  </cols>
  <sheetData>
    <row r="1" ht="24" customHeight="1">
      <c r="A1" s="8" t="inlineStr">
        <is>
          <t>FORMWORK DETAILS</t>
        </is>
      </c>
    </row>
    <row r="3">
      <c r="A3" s="9" t="inlineStr">
        <is>
          <t>FORMWORK – FOOTINGS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L (m)</t>
        </is>
      </c>
      <c r="D4" s="2" t="inlineStr">
        <is>
          <t>B (m)</t>
        </is>
      </c>
      <c r="E4" s="2" t="inlineStr">
        <is>
          <t>Depth (m)</t>
        </is>
      </c>
      <c r="F4" s="2" t="inlineStr">
        <is>
          <t>Area (m²)</t>
        </is>
      </c>
    </row>
    <row r="5">
      <c r="A5" s="3" t="inlineStr">
        <is>
          <t>f1</t>
        </is>
      </c>
      <c r="B5" s="5" t="n">
        <v>5</v>
      </c>
      <c r="C5" s="5" t="n">
        <v>1.219</v>
      </c>
      <c r="D5" s="5" t="n">
        <v>1.219</v>
      </c>
      <c r="E5" s="5" t="n">
        <v>0.229</v>
      </c>
      <c r="F5" s="5">
        <f>B5*2*E5*(C5+D5)</f>
        <v/>
      </c>
    </row>
    <row r="6">
      <c r="A6" s="3" t="inlineStr">
        <is>
          <t>f2</t>
        </is>
      </c>
      <c r="B6" s="5" t="n">
        <v>7</v>
      </c>
      <c r="C6" s="5" t="n">
        <v>1.372</v>
      </c>
      <c r="D6" s="5" t="n">
        <v>1.372</v>
      </c>
      <c r="E6" s="5" t="n">
        <v>0.229</v>
      </c>
      <c r="F6" s="5">
        <f>B6*2*E6*(C6+D6)</f>
        <v/>
      </c>
    </row>
    <row r="7">
      <c r="A7" s="3" t="inlineStr">
        <is>
          <t>f3</t>
        </is>
      </c>
      <c r="B7" s="5" t="n">
        <v>2</v>
      </c>
      <c r="C7" s="5" t="n">
        <v>1.524</v>
      </c>
      <c r="D7" s="5" t="n">
        <v>1.524</v>
      </c>
      <c r="E7" s="5" t="n">
        <v>0.305</v>
      </c>
      <c r="F7" s="5">
        <f>B7*2*E7*(C7+D7)</f>
        <v/>
      </c>
    </row>
    <row r="9">
      <c r="A9" s="9" t="inlineStr">
        <is>
          <t>FORMWORK – PEDESTALS</t>
        </is>
      </c>
    </row>
    <row r="10">
      <c r="A10" s="2" t="inlineStr">
        <is>
          <t>Column</t>
        </is>
      </c>
      <c r="B10" s="2" t="inlineStr">
        <is>
          <t>Nos</t>
        </is>
      </c>
      <c r="C10" s="2" t="inlineStr">
        <is>
          <t>L (m)</t>
        </is>
      </c>
      <c r="D10" s="2" t="inlineStr">
        <is>
          <t>B (m)</t>
        </is>
      </c>
      <c r="E10" s="2" t="inlineStr">
        <is>
          <t>Height (m)</t>
        </is>
      </c>
      <c r="F10" s="2" t="inlineStr">
        <is>
          <t>Area (m²)</t>
        </is>
      </c>
    </row>
    <row r="11">
      <c r="A11" s="3" t="inlineStr">
        <is>
          <t>c1</t>
        </is>
      </c>
      <c r="B11" s="5" t="n">
        <v>5</v>
      </c>
      <c r="C11" s="5" t="n">
        <v>0.305</v>
      </c>
      <c r="D11" s="5" t="n">
        <v>0.305</v>
      </c>
      <c r="E11" s="5" t="n">
        <v>0.38</v>
      </c>
      <c r="F11" s="5">
        <f>B11*2*E11*(C11+D11)</f>
        <v/>
      </c>
    </row>
    <row r="12">
      <c r="A12" s="3" t="inlineStr">
        <is>
          <t>c2</t>
        </is>
      </c>
      <c r="B12" s="5" t="n">
        <v>7</v>
      </c>
      <c r="C12" s="5" t="n">
        <v>0.305</v>
      </c>
      <c r="D12" s="5" t="n">
        <v>0.305</v>
      </c>
      <c r="E12" s="5" t="n">
        <v>0.38</v>
      </c>
      <c r="F12" s="5">
        <f>B12*2*E12*(C12+D12)</f>
        <v/>
      </c>
    </row>
    <row r="13">
      <c r="A13" s="3" t="inlineStr">
        <is>
          <t>c3</t>
        </is>
      </c>
      <c r="B13" s="5" t="n">
        <v>2</v>
      </c>
      <c r="C13" s="5" t="n">
        <v>0.305</v>
      </c>
      <c r="D13" s="5" t="n">
        <v>0.305</v>
      </c>
      <c r="E13" s="5" t="n">
        <v>0.38</v>
      </c>
      <c r="F13" s="5">
        <f>B13*2*E13*(C13+D13)</f>
        <v/>
      </c>
    </row>
    <row r="15">
      <c r="A15" s="9" t="inlineStr">
        <is>
          <t>FORMWORK – COLUMNS</t>
        </is>
      </c>
    </row>
    <row r="16">
      <c r="A16" s="2" t="inlineStr">
        <is>
          <t>Column</t>
        </is>
      </c>
      <c r="B16" s="2" t="inlineStr">
        <is>
          <t>Nos</t>
        </is>
      </c>
      <c r="C16" s="2" t="inlineStr">
        <is>
          <t>L (m)</t>
        </is>
      </c>
      <c r="D16" s="2" t="inlineStr">
        <is>
          <t>B (m)</t>
        </is>
      </c>
      <c r="E16" s="2" t="inlineStr">
        <is>
          <t>Height (m)</t>
        </is>
      </c>
      <c r="F16" s="2" t="inlineStr">
        <is>
          <t>Ped. Ded. (m)</t>
        </is>
      </c>
      <c r="G16" s="2" t="inlineStr">
        <is>
          <t>Area (m²)</t>
        </is>
      </c>
    </row>
    <row r="17">
      <c r="A17" s="3" t="inlineStr">
        <is>
          <t>c1</t>
        </is>
      </c>
      <c r="B17" s="5" t="n">
        <v>5</v>
      </c>
      <c r="C17" s="5" t="n">
        <v>0.229</v>
      </c>
      <c r="D17" s="5" t="n">
        <v>0.229</v>
      </c>
      <c r="E17" s="5" t="n">
        <v>0.53</v>
      </c>
      <c r="F17" s="5" t="n">
        <v>0.38</v>
      </c>
      <c r="G17" s="5">
        <f>B17*2*E17*(C17+D17)</f>
        <v/>
      </c>
    </row>
    <row r="18">
      <c r="A18" s="3" t="inlineStr">
        <is>
          <t>c2</t>
        </is>
      </c>
      <c r="B18" s="5" t="n">
        <v>7</v>
      </c>
      <c r="C18" s="5" t="n">
        <v>0.229</v>
      </c>
      <c r="D18" s="5" t="n">
        <v>0.254</v>
      </c>
      <c r="E18" s="5" t="n">
        <v>0.53</v>
      </c>
      <c r="F18" s="5" t="n">
        <v>0.38</v>
      </c>
      <c r="G18" s="5">
        <f>B18*2*E18*(C18+D18)</f>
        <v/>
      </c>
    </row>
    <row r="19">
      <c r="A19" s="3" t="inlineStr">
        <is>
          <t>c3</t>
        </is>
      </c>
      <c r="B19" s="5" t="n">
        <v>2</v>
      </c>
      <c r="C19" s="5" t="n">
        <v>0.229</v>
      </c>
      <c r="D19" s="5" t="n">
        <v>0.33</v>
      </c>
      <c r="E19" s="5" t="n">
        <v>0.53</v>
      </c>
      <c r="F19" s="5" t="n">
        <v>0.38</v>
      </c>
      <c r="G19" s="5">
        <f>B19*2*E19*(C19+D19)</f>
        <v/>
      </c>
    </row>
  </sheetData>
  <mergeCells count="4">
    <mergeCell ref="A3:F3"/>
    <mergeCell ref="A1:G1"/>
    <mergeCell ref="A9:F9"/>
    <mergeCell ref="A15:G15"/>
  </mergeCells>
  <pageMargins left="0.75" right="0.75" top="1" bottom="1" header="0.5" footer="0.5"/>
  <tableParts count="3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</tableParts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2026-05-20T05:35:51Z</dcterms:created>
  <dcterms:modified xmlns:dcterms="http://purl.org/dc/terms/" xmlns:xsi="http://www.w3.org/2001/XMLSchema-instance" xsi:type="dcterms:W3CDTF">2026-05-20T05:35:51Z</dcterms:modified>
</cp:coreProperties>
</file>